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5"/>
  </bookViews>
  <sheets>
    <sheet name="1.一般收入" sheetId="1" r:id="rId1"/>
    <sheet name="2.一般支出" sheetId="8" r:id="rId2"/>
    <sheet name="3.基金收入" sheetId="3" r:id="rId3"/>
    <sheet name="4.基金支出 " sheetId="5" r:id="rId4"/>
    <sheet name="5.社保收支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<sst xmlns="http://schemas.openxmlformats.org/spreadsheetml/2006/main" count="125" uniqueCount="101">
  <si>
    <t>附件1：</t>
  </si>
  <si>
    <t>一般公共预算收入情况表</t>
  </si>
  <si>
    <t>单位：万元</t>
  </si>
  <si>
    <t>收入项目</t>
  </si>
  <si>
    <t>2023年执行数
（预计）</t>
  </si>
  <si>
    <t>2024年预算数
（草案）</t>
  </si>
  <si>
    <t>2024年为上年的%</t>
  </si>
  <si>
    <t>总计</t>
  </si>
  <si>
    <t>一、区本级财政收入</t>
  </si>
  <si>
    <t xml:space="preserve"> 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</si>
  <si>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</si>
  <si>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</si>
  <si>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</si>
  <si>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</si>
  <si>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</si>
  <si>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</si>
  <si>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</si>
  <si>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</si>
  <si>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</si>
  <si>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</si>
  <si>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</si>
  <si>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</si>
  <si>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 xml:space="preserve"> 非税收入</t>
  </si>
  <si>
    <t>二、上年结转收入</t>
  </si>
  <si>
    <t>三、上级补助收入</t>
  </si>
  <si>
    <t>四、调入资金</t>
  </si>
  <si>
    <t>五、动用预算稳定调节基金</t>
  </si>
  <si>
    <t>六、债务转贷收入</t>
  </si>
  <si>
    <t>附件2：</t>
  </si>
  <si>
    <t>一般公共预算支出情况表</t>
  </si>
  <si>
    <t>支出项目</t>
  </si>
  <si>
    <t>一、一般公共预算支出合计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</si>
  <si>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</si>
  <si>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</si>
  <si>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</si>
  <si>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</si>
  <si>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</si>
  <si>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</si>
  <si>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</si>
  <si>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</si>
  <si>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</si>
  <si>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</si>
  <si>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</si>
  <si>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</si>
  <si>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</si>
  <si>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</si>
  <si>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</si>
  <si>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</si>
  <si>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</si>
  <si>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</si>
  <si>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</si>
  <si>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</si>
  <si>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</si>
  <si>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</si>
  <si>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>二、债务还本支出</t>
  </si>
  <si>
    <t>三、上解支出</t>
  </si>
  <si>
    <t>四、安排预算稳定调节基金</t>
  </si>
  <si>
    <t>五、预备费</t>
  </si>
  <si>
    <t>六、结转下年支出</t>
  </si>
  <si>
    <t>附件3：</t>
  </si>
  <si>
    <t>政府性基金预算收入情况表</t>
  </si>
  <si>
    <t>一、区级政府性基金预算收入</t>
  </si>
  <si>
    <t xml:space="preserve">    国有土地使用权出让收入</t>
  </si>
  <si>
    <t xml:space="preserve">         土地出让价款收入</t>
  </si>
  <si>
    <t xml:space="preserve">         补缴的土地价款</t>
  </si>
  <si>
    <t xml:space="preserve">         划拨土地收入</t>
  </si>
  <si>
    <t xml:space="preserve">         缴纳新增建设用地土地有偿使用费</t>
  </si>
  <si>
    <t xml:space="preserve">         其他土地出让收入</t>
  </si>
  <si>
    <t xml:space="preserve">    城市基础设施配套费收入</t>
  </si>
  <si>
    <t xml:space="preserve">    污水处理费收入</t>
  </si>
  <si>
    <t xml:space="preserve">    专项债务对应项目专项收入</t>
  </si>
  <si>
    <t>二、上年结余收入</t>
  </si>
  <si>
    <t>三、上级转移收入</t>
  </si>
  <si>
    <t>四、债务转贷收入</t>
  </si>
  <si>
    <t>附件4：</t>
  </si>
  <si>
    <t>政府性基金预算支出情况表</t>
  </si>
  <si>
    <t>一、政府性基金预算支出</t>
  </si>
  <si>
    <t xml:space="preserve">     城乡社区支出</t>
  </si>
  <si>
    <t xml:space="preserve">     其他支出</t>
  </si>
  <si>
    <t xml:space="preserve">     债务付息支出</t>
  </si>
  <si>
    <t xml:space="preserve">     债务发行费用支出</t>
  </si>
  <si>
    <t>二、上解支出</t>
  </si>
  <si>
    <t>三、调出资金</t>
  </si>
  <si>
    <t>四、结转下年支出</t>
  </si>
  <si>
    <t>五、债务还本支出</t>
  </si>
  <si>
    <t>附件5：</t>
  </si>
  <si>
    <t>社会保险基金收支预算情况表</t>
  </si>
  <si>
    <t>项  目</t>
  </si>
  <si>
    <t>合  计</t>
  </si>
  <si>
    <t>城乡居民基本养老保险基金</t>
  </si>
  <si>
    <t>机关事业单位基本养老保险基金</t>
  </si>
  <si>
    <t>2024年
预算数
（草案）</t>
  </si>
  <si>
    <t>一、上年结余</t>
  </si>
  <si>
    <t>二、本年收入</t>
  </si>
  <si>
    <t xml:space="preserve">    1.社会保险费收入</t>
  </si>
  <si>
    <t xml:space="preserve">    2.财政补贴收入</t>
  </si>
  <si>
    <t xml:space="preserve">    3.利息收入</t>
  </si>
  <si>
    <t xml:space="preserve">    4.委托投资收益</t>
  </si>
  <si>
    <t>三、本年支出</t>
  </si>
  <si>
    <t>四、本年收支结余</t>
  </si>
  <si>
    <t>五、年末滚存结余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</si>
</sst>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3">
    <font>
      <sz val="12"/>
      <name val="Verdana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6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5" fillId="48" borderId="17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1" fillId="48" borderId="20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1" fillId="55" borderId="21" applyNumberFormat="0" applyFont="0" applyAlignment="0" applyProtection="0">
      <alignment vertical="center"/>
    </xf>
    <xf numFmtId="0" fontId="35" fillId="55" borderId="21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269"/>
    <xf numFmtId="0" fontId="2" fillId="0" borderId="0" xfId="269" applyFont="1" applyAlignment="1">
      <alignment vertical="center"/>
    </xf>
    <xf numFmtId="0" fontId="1" fillId="0" borderId="0" xfId="269" applyFont="1"/>
    <xf numFmtId="0" fontId="3" fillId="0" borderId="0" xfId="269" applyFont="1" applyAlignment="1">
      <alignment horizontal="center" vertical="center"/>
    </xf>
    <xf numFmtId="0" fontId="4" fillId="0" borderId="0" xfId="290" applyFont="1">
      <alignment vertical="center"/>
    </xf>
    <xf numFmtId="0" fontId="5" fillId="0" borderId="0" xfId="290" applyFont="1" applyFill="1" applyBorder="1" applyAlignment="1">
      <alignment horizontal="right" vertical="center"/>
    </xf>
    <xf numFmtId="0" fontId="2" fillId="0" borderId="1" xfId="290" applyFont="1" applyFill="1" applyBorder="1" applyAlignment="1">
      <alignment horizontal="center" vertical="center" wrapText="1"/>
    </xf>
    <xf numFmtId="0" fontId="2" fillId="0" borderId="2" xfId="290" applyFont="1" applyFill="1" applyBorder="1" applyAlignment="1">
      <alignment horizontal="center" vertical="center" wrapText="1"/>
    </xf>
    <xf numFmtId="0" fontId="2" fillId="0" borderId="3" xfId="290" applyFont="1" applyFill="1" applyBorder="1" applyAlignment="1">
      <alignment horizontal="center" vertical="center" wrapText="1"/>
    </xf>
    <xf numFmtId="0" fontId="6" fillId="0" borderId="2" xfId="269" applyFont="1" applyBorder="1" applyAlignment="1">
      <alignment horizontal="center" vertical="center" wrapText="1"/>
    </xf>
    <xf numFmtId="0" fontId="6" fillId="0" borderId="3" xfId="269" applyFont="1" applyBorder="1" applyAlignment="1">
      <alignment horizontal="center" vertical="center" wrapText="1"/>
    </xf>
    <xf numFmtId="0" fontId="2" fillId="0" borderId="1" xfId="269" applyFont="1" applyFill="1" applyBorder="1" applyAlignment="1">
      <alignment horizontal="center" vertical="center" wrapText="1" shrinkToFit="1"/>
    </xf>
    <xf numFmtId="0" fontId="7" fillId="0" borderId="1" xfId="269" applyFont="1" applyFill="1" applyBorder="1" applyAlignment="1">
      <alignment horizontal="left" vertical="center" indent="1" shrinkToFit="1"/>
    </xf>
    <xf numFmtId="176" fontId="8" fillId="0" borderId="1" xfId="269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indent="2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3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/>
    </xf>
  </cellXfs>
  <cellStyles count="4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3 3" xfId="55"/>
    <cellStyle name="20% - 强调文字颜色 1 2 4" xfId="56"/>
    <cellStyle name="20% - 强调文字颜色 1 3" xfId="57"/>
    <cellStyle name="20% - 强调文字颜色 2 2" xfId="58"/>
    <cellStyle name="20% - 强调文字颜色 2 2 2" xfId="59"/>
    <cellStyle name="20% - 强调文字颜色 2 2 2 2" xfId="60"/>
    <cellStyle name="20% - 强调文字颜色 2 2 2 3" xfId="61"/>
    <cellStyle name="20% - 强调文字颜色 2 2 3" xfId="62"/>
    <cellStyle name="20% - 强调文字颜色 2 2 3 2" xfId="63"/>
    <cellStyle name="20% - 强调文字颜色 2 2 3 3" xfId="64"/>
    <cellStyle name="20% - 强调文字颜色 2 2 4" xfId="65"/>
    <cellStyle name="20% - 强调文字颜色 2 3" xfId="66"/>
    <cellStyle name="20% - 强调文字颜色 3 2" xfId="67"/>
    <cellStyle name="20% - 强调文字颜色 3 2 2" xfId="68"/>
    <cellStyle name="20% - 强调文字颜色 3 2 2 2" xfId="69"/>
    <cellStyle name="20% - 强调文字颜色 3 2 2 3" xfId="70"/>
    <cellStyle name="20% - 强调文字颜色 3 2 3" xfId="71"/>
    <cellStyle name="20% - 强调文字颜色 3 2 3 2" xfId="72"/>
    <cellStyle name="20% - 强调文字颜色 3 2 3 3" xfId="73"/>
    <cellStyle name="20% - 强调文字颜色 3 2 4" xfId="74"/>
    <cellStyle name="20% - 强调文字颜色 3 3" xfId="75"/>
    <cellStyle name="20% - 强调文字颜色 4 2" xfId="76"/>
    <cellStyle name="20% - 强调文字颜色 4 2 2" xfId="77"/>
    <cellStyle name="20% - 强调文字颜色 4 2 2 2" xfId="78"/>
    <cellStyle name="20% - 强调文字颜色 4 2 2 3" xfId="79"/>
    <cellStyle name="20% - 强调文字颜色 4 2 3" xfId="80"/>
    <cellStyle name="20% - 强调文字颜色 4 2 3 2" xfId="81"/>
    <cellStyle name="20% - 强调文字颜色 4 2 3 3" xfId="82"/>
    <cellStyle name="20% - 强调文字颜色 4 2 4" xfId="83"/>
    <cellStyle name="20% - 强调文字颜色 4 3" xfId="84"/>
    <cellStyle name="20% - 强调文字颜色 5 2" xfId="85"/>
    <cellStyle name="20% - 强调文字颜色 5 2 2" xfId="86"/>
    <cellStyle name="20% - 强调文字颜色 5 2 2 2" xfId="87"/>
    <cellStyle name="20% - 强调文字颜色 5 2 2 3" xfId="88"/>
    <cellStyle name="20% - 强调文字颜色 5 2 3" xfId="89"/>
    <cellStyle name="20% - 强调文字颜色 5 2 3 2" xfId="90"/>
    <cellStyle name="20% - 强调文字颜色 5 2 3 3" xfId="91"/>
    <cellStyle name="20% - 强调文字颜色 5 2 4" xfId="92"/>
    <cellStyle name="20% - 强调文字颜色 5 3" xfId="93"/>
    <cellStyle name="20% - 强调文字颜色 6 2" xfId="94"/>
    <cellStyle name="20% - 强调文字颜色 6 2 2" xfId="95"/>
    <cellStyle name="20% - 强调文字颜色 6 2 2 2" xfId="96"/>
    <cellStyle name="20% - 强调文字颜色 6 2 2 3" xfId="97"/>
    <cellStyle name="20% - 强调文字颜色 6 2 3" xfId="98"/>
    <cellStyle name="20% - 强调文字颜色 6 2 3 2" xfId="99"/>
    <cellStyle name="20% - 强调文字颜色 6 2 3 3" xfId="100"/>
    <cellStyle name="20% - 强调文字颜色 6 2 4" xfId="101"/>
    <cellStyle name="20% - 强调文字颜色 6 3" xfId="102"/>
    <cellStyle name="40% - 强调文字颜色 1 2" xfId="103"/>
    <cellStyle name="40% - 强调文字颜色 1 2 2" xfId="104"/>
    <cellStyle name="40% - 强调文字颜色 1 2 2 2" xfId="105"/>
    <cellStyle name="40% - 强调文字颜色 1 2 2 3" xfId="106"/>
    <cellStyle name="40% - 强调文字颜色 1 2 3" xfId="107"/>
    <cellStyle name="40% - 强调文字颜色 1 2 3 2" xfId="108"/>
    <cellStyle name="40% - 强调文字颜色 1 2 3 3" xfId="109"/>
    <cellStyle name="40% - 强调文字颜色 1 2 4" xfId="110"/>
    <cellStyle name="40% - 强调文字颜色 1 3" xfId="111"/>
    <cellStyle name="40% - 强调文字颜色 2 2" xfId="112"/>
    <cellStyle name="40% - 强调文字颜色 2 2 2" xfId="113"/>
    <cellStyle name="40% - 强调文字颜色 2 2 2 2" xfId="114"/>
    <cellStyle name="40% - 强调文字颜色 2 2 2 3" xfId="115"/>
    <cellStyle name="40% - 强调文字颜色 2 2 3" xfId="116"/>
    <cellStyle name="40% - 强调文字颜色 2 2 3 2" xfId="117"/>
    <cellStyle name="40% - 强调文字颜色 2 2 3 3" xfId="118"/>
    <cellStyle name="40% - 强调文字颜色 2 2 4" xfId="119"/>
    <cellStyle name="40% - 强调文字颜色 2 3" xfId="120"/>
    <cellStyle name="40% - 强调文字颜色 3 2" xfId="121"/>
    <cellStyle name="40% - 强调文字颜色 3 2 2" xfId="122"/>
    <cellStyle name="40% - 强调文字颜色 3 2 2 2" xfId="123"/>
    <cellStyle name="40% - 强调文字颜色 3 2 2 3" xfId="124"/>
    <cellStyle name="40% - 强调文字颜色 3 2 3" xfId="125"/>
    <cellStyle name="40% - 强调文字颜色 3 2 3 2" xfId="126"/>
    <cellStyle name="40% - 强调文字颜色 3 2 3 3" xfId="127"/>
    <cellStyle name="40% - 强调文字颜色 3 2 4" xfId="128"/>
    <cellStyle name="40% - 强调文字颜色 3 3" xfId="129"/>
    <cellStyle name="40% - 强调文字颜色 4 2" xfId="130"/>
    <cellStyle name="40% - 强调文字颜色 4 2 2" xfId="131"/>
    <cellStyle name="40% - 强调文字颜色 4 2 2 2" xfId="132"/>
    <cellStyle name="40% - 强调文字颜色 4 2 2 3" xfId="133"/>
    <cellStyle name="40% - 强调文字颜色 4 2 3" xfId="134"/>
    <cellStyle name="40% - 强调文字颜色 4 2 3 2" xfId="135"/>
    <cellStyle name="40% - 强调文字颜色 4 2 3 3" xfId="136"/>
    <cellStyle name="40% - 强调文字颜色 4 2 4" xfId="137"/>
    <cellStyle name="40% - 强调文字颜色 4 3" xfId="138"/>
    <cellStyle name="40% - 强调文字颜色 5 2" xfId="139"/>
    <cellStyle name="40% - 强调文字颜色 5 2 2" xfId="140"/>
    <cellStyle name="40% - 强调文字颜色 5 2 2 2" xfId="141"/>
    <cellStyle name="40% - 强调文字颜色 5 2 2 3" xfId="142"/>
    <cellStyle name="40% - 强调文字颜色 5 2 3" xfId="143"/>
    <cellStyle name="40% - 强调文字颜色 5 2 3 2" xfId="144"/>
    <cellStyle name="40% - 强调文字颜色 5 2 3 3" xfId="145"/>
    <cellStyle name="40% - 强调文字颜色 5 2 4" xfId="146"/>
    <cellStyle name="40% - 强调文字颜色 5 3" xfId="147"/>
    <cellStyle name="40% - 强调文字颜色 6 2" xfId="148"/>
    <cellStyle name="40% - 强调文字颜色 6 2 2" xfId="149"/>
    <cellStyle name="40% - 强调文字颜色 6 2 2 2" xfId="150"/>
    <cellStyle name="40% - 强调文字颜色 6 2 2 3" xfId="151"/>
    <cellStyle name="40% - 强调文字颜色 6 2 3" xfId="152"/>
    <cellStyle name="40% - 强调文字颜色 6 2 3 2" xfId="153"/>
    <cellStyle name="40% - 强调文字颜色 6 2 3 3" xfId="154"/>
    <cellStyle name="40% - 强调文字颜色 6 2 4" xfId="155"/>
    <cellStyle name="40% - 强调文字颜色 6 3" xfId="156"/>
    <cellStyle name="60% - 强调文字颜色 1 2" xfId="157"/>
    <cellStyle name="60% - 强调文字颜色 1 2 2" xfId="158"/>
    <cellStyle name="60% - 强调文字颜色 1 2 2 2" xfId="159"/>
    <cellStyle name="60% - 强调文字颜色 1 2 2 3" xfId="160"/>
    <cellStyle name="60% - 强调文字颜色 1 2 3" xfId="161"/>
    <cellStyle name="60% - 强调文字颜色 1 2 3 2" xfId="162"/>
    <cellStyle name="60% - 强调文字颜色 1 2 3 3" xfId="163"/>
    <cellStyle name="60% - 强调文字颜色 1 2 4" xfId="164"/>
    <cellStyle name="60% - 强调文字颜色 1 3" xfId="165"/>
    <cellStyle name="60% - 强调文字颜色 2 2" xfId="166"/>
    <cellStyle name="60% - 强调文字颜色 2 2 2" xfId="167"/>
    <cellStyle name="60% - 强调文字颜色 2 2 2 2" xfId="168"/>
    <cellStyle name="60% - 强调文字颜色 2 2 2 3" xfId="169"/>
    <cellStyle name="60% - 强调文字颜色 2 2 3" xfId="170"/>
    <cellStyle name="60% - 强调文字颜色 2 2 3 2" xfId="171"/>
    <cellStyle name="60% - 强调文字颜色 2 2 3 3" xfId="172"/>
    <cellStyle name="60% - 强调文字颜色 2 2 4" xfId="173"/>
    <cellStyle name="60% - 强调文字颜色 2 3" xfId="174"/>
    <cellStyle name="60% - 强调文字颜色 3 2" xfId="175"/>
    <cellStyle name="60% - 强调文字颜色 3 2 2" xfId="176"/>
    <cellStyle name="60% - 强调文字颜色 3 2 2 2" xfId="177"/>
    <cellStyle name="60% - 强调文字颜色 3 2 2 3" xfId="178"/>
    <cellStyle name="60% - 强调文字颜色 3 2 3" xfId="179"/>
    <cellStyle name="60% - 强调文字颜色 3 2 3 2" xfId="180"/>
    <cellStyle name="60% - 强调文字颜色 3 2 3 3" xfId="181"/>
    <cellStyle name="60% - 强调文字颜色 3 2 4" xfId="182"/>
    <cellStyle name="60% - 强调文字颜色 3 3" xfId="183"/>
    <cellStyle name="60% - 强调文字颜色 4 2" xfId="184"/>
    <cellStyle name="60% - 强调文字颜色 4 2 2" xfId="185"/>
    <cellStyle name="60% - 强调文字颜色 4 2 2 2" xfId="186"/>
    <cellStyle name="60% - 强调文字颜色 4 2 2 3" xfId="187"/>
    <cellStyle name="60% - 强调文字颜色 4 2 3" xfId="188"/>
    <cellStyle name="60% - 强调文字颜色 4 2 3 2" xfId="189"/>
    <cellStyle name="60% - 强调文字颜色 4 2 3 3" xfId="190"/>
    <cellStyle name="60% - 强调文字颜色 4 2 4" xfId="191"/>
    <cellStyle name="60% - 强调文字颜色 4 3" xfId="192"/>
    <cellStyle name="60% - 强调文字颜色 5 2" xfId="193"/>
    <cellStyle name="60% - 强调文字颜色 5 2 2" xfId="194"/>
    <cellStyle name="60% - 强调文字颜色 5 2 2 2" xfId="195"/>
    <cellStyle name="60% - 强调文字颜色 5 2 2 3" xfId="196"/>
    <cellStyle name="60% - 强调文字颜色 5 2 3" xfId="197"/>
    <cellStyle name="60% - 强调文字颜色 5 2 3 2" xfId="198"/>
    <cellStyle name="60% - 强调文字颜色 5 2 3 3" xfId="199"/>
    <cellStyle name="60% - 强调文字颜色 5 2 4" xfId="200"/>
    <cellStyle name="60% - 强调文字颜色 5 3" xfId="201"/>
    <cellStyle name="60% - 强调文字颜色 6 2" xfId="202"/>
    <cellStyle name="60% - 强调文字颜色 6 2 2" xfId="203"/>
    <cellStyle name="60% - 强调文字颜色 6 2 2 2" xfId="204"/>
    <cellStyle name="60% - 强调文字颜色 6 2 2 3" xfId="205"/>
    <cellStyle name="60% - 强调文字颜色 6 2 3" xfId="206"/>
    <cellStyle name="60% - 强调文字颜色 6 2 3 2" xfId="207"/>
    <cellStyle name="60% - 强调文字颜色 6 2 3 3" xfId="208"/>
    <cellStyle name="60% - 强调文字颜色 6 2 4" xfId="209"/>
    <cellStyle name="60% - 强调文字颜色 6 3" xfId="210"/>
    <cellStyle name="百分比 2" xfId="211"/>
    <cellStyle name="标题 1 2" xfId="212"/>
    <cellStyle name="标题 1 2 2" xfId="213"/>
    <cellStyle name="标题 1 2 2 2" xfId="214"/>
    <cellStyle name="标题 1 2 2 3" xfId="215"/>
    <cellStyle name="标题 1 2 3" xfId="216"/>
    <cellStyle name="标题 1 2 3 2" xfId="217"/>
    <cellStyle name="标题 1 2 3 3" xfId="218"/>
    <cellStyle name="标题 1 2 4" xfId="219"/>
    <cellStyle name="标题 2 2" xfId="220"/>
    <cellStyle name="标题 2 2 2" xfId="221"/>
    <cellStyle name="标题 2 2 2 2" xfId="222"/>
    <cellStyle name="标题 2 2 2 3" xfId="223"/>
    <cellStyle name="标题 2 2 3" xfId="224"/>
    <cellStyle name="标题 2 2 3 2" xfId="225"/>
    <cellStyle name="标题 2 2 3 3" xfId="226"/>
    <cellStyle name="标题 2 2 4" xfId="227"/>
    <cellStyle name="标题 3 2" xfId="228"/>
    <cellStyle name="标题 3 2 2" xfId="229"/>
    <cellStyle name="标题 3 2 2 2" xfId="230"/>
    <cellStyle name="标题 3 2 2 3" xfId="231"/>
    <cellStyle name="标题 3 2 3" xfId="232"/>
    <cellStyle name="标题 3 2 3 2" xfId="233"/>
    <cellStyle name="标题 3 2 3 3" xfId="234"/>
    <cellStyle name="标题 3 2 4" xfId="235"/>
    <cellStyle name="标题 4 2" xfId="236"/>
    <cellStyle name="标题 4 2 2" xfId="237"/>
    <cellStyle name="标题 4 2 2 2" xfId="238"/>
    <cellStyle name="标题 4 2 2 3" xfId="239"/>
    <cellStyle name="标题 4 2 3" xfId="240"/>
    <cellStyle name="标题 4 2 3 2" xfId="241"/>
    <cellStyle name="标题 4 2 3 3" xfId="242"/>
    <cellStyle name="标题 4 2 4" xfId="243"/>
    <cellStyle name="标题 5" xfId="244"/>
    <cellStyle name="标题 5 2" xfId="245"/>
    <cellStyle name="标题 5 2 2" xfId="246"/>
    <cellStyle name="标题 5 2 3" xfId="247"/>
    <cellStyle name="标题 5 3" xfId="248"/>
    <cellStyle name="标题 5 3 2" xfId="249"/>
    <cellStyle name="标题 5 3 3" xfId="250"/>
    <cellStyle name="标题 5 4" xfId="251"/>
    <cellStyle name="差 2" xfId="252"/>
    <cellStyle name="差 2 2" xfId="253"/>
    <cellStyle name="差 2 2 2" xfId="254"/>
    <cellStyle name="差 2 2 3" xfId="255"/>
    <cellStyle name="差 2 3" xfId="256"/>
    <cellStyle name="差 2 3 2" xfId="257"/>
    <cellStyle name="差 2 3 3" xfId="258"/>
    <cellStyle name="差 2 4" xfId="259"/>
    <cellStyle name="差 3" xfId="260"/>
    <cellStyle name="常规 2" xfId="261"/>
    <cellStyle name="常规 2 2" xfId="262"/>
    <cellStyle name="常规 2 2 2" xfId="263"/>
    <cellStyle name="常规 2 2 3" xfId="264"/>
    <cellStyle name="常规 2 3" xfId="265"/>
    <cellStyle name="常规 2 3 2" xfId="266"/>
    <cellStyle name="常规 2 3 3" xfId="267"/>
    <cellStyle name="常规 2 4" xfId="268"/>
    <cellStyle name="常规 3" xfId="269"/>
    <cellStyle name="常规 3 2" xfId="270"/>
    <cellStyle name="常规 3 2 2" xfId="271"/>
    <cellStyle name="常规 3 2 3" xfId="272"/>
    <cellStyle name="常规 3 3" xfId="273"/>
    <cellStyle name="常规 3 3 2" xfId="274"/>
    <cellStyle name="常规 3 3 3" xfId="275"/>
    <cellStyle name="常规 3 4" xfId="276"/>
    <cellStyle name="常规 4" xfId="277"/>
    <cellStyle name="常规 4 2" xfId="278"/>
    <cellStyle name="常规 4 2 2" xfId="279"/>
    <cellStyle name="常规 4 3" xfId="280"/>
    <cellStyle name="常规 4 3 2" xfId="281"/>
    <cellStyle name="常规 4 4" xfId="282"/>
    <cellStyle name="常规 5" xfId="283"/>
    <cellStyle name="常规 5 2" xfId="284"/>
    <cellStyle name="常规 5 3" xfId="285"/>
    <cellStyle name="常规 6" xfId="286"/>
    <cellStyle name="常规 6 2" xfId="287"/>
    <cellStyle name="常规 6 3" xfId="288"/>
    <cellStyle name="常规 7" xfId="289"/>
    <cellStyle name="常规 8" xfId="290"/>
    <cellStyle name="好 2" xfId="291"/>
    <cellStyle name="好 2 2" xfId="292"/>
    <cellStyle name="好 2 2 2" xfId="293"/>
    <cellStyle name="好 2 2 3" xfId="294"/>
    <cellStyle name="好 2 3" xfId="295"/>
    <cellStyle name="好 2 3 2" xfId="296"/>
    <cellStyle name="好 2 3 3" xfId="297"/>
    <cellStyle name="好 2 4" xfId="298"/>
    <cellStyle name="好 3" xfId="299"/>
    <cellStyle name="汇总 2" xfId="300"/>
    <cellStyle name="汇总 2 2" xfId="301"/>
    <cellStyle name="汇总 2 2 2" xfId="302"/>
    <cellStyle name="汇总 2 2 3" xfId="303"/>
    <cellStyle name="汇总 2 3" xfId="304"/>
    <cellStyle name="汇总 2 3 2" xfId="305"/>
    <cellStyle name="汇总 2 3 3" xfId="306"/>
    <cellStyle name="汇总 2 4" xfId="307"/>
    <cellStyle name="计算 2" xfId="308"/>
    <cellStyle name="计算 2 2" xfId="309"/>
    <cellStyle name="计算 2 2 2" xfId="310"/>
    <cellStyle name="计算 2 2 3" xfId="311"/>
    <cellStyle name="计算 2 3" xfId="312"/>
    <cellStyle name="计算 2 3 2" xfId="313"/>
    <cellStyle name="计算 2 3 3" xfId="314"/>
    <cellStyle name="计算 2 4" xfId="315"/>
    <cellStyle name="计算 3" xfId="316"/>
    <cellStyle name="检查单元格 2" xfId="317"/>
    <cellStyle name="检查单元格 2 2" xfId="318"/>
    <cellStyle name="检查单元格 2 2 2" xfId="319"/>
    <cellStyle name="检查单元格 2 2 3" xfId="320"/>
    <cellStyle name="检查单元格 2 3" xfId="321"/>
    <cellStyle name="检查单元格 2 3 2" xfId="322"/>
    <cellStyle name="检查单元格 2 3 3" xfId="323"/>
    <cellStyle name="检查单元格 2 4" xfId="324"/>
    <cellStyle name="检查单元格 3" xfId="325"/>
    <cellStyle name="解释性文本 2" xfId="326"/>
    <cellStyle name="解释性文本 2 2" xfId="327"/>
    <cellStyle name="解释性文本 2 2 2" xfId="328"/>
    <cellStyle name="解释性文本 2 2 3" xfId="329"/>
    <cellStyle name="解释性文本 2 3" xfId="330"/>
    <cellStyle name="解释性文本 2 3 2" xfId="331"/>
    <cellStyle name="解释性文本 2 3 3" xfId="332"/>
    <cellStyle name="解释性文本 2 4" xfId="333"/>
    <cellStyle name="警告文本 2" xfId="334"/>
    <cellStyle name="警告文本 2 2" xfId="335"/>
    <cellStyle name="警告文本 2 2 2" xfId="336"/>
    <cellStyle name="警告文本 2 2 3" xfId="337"/>
    <cellStyle name="警告文本 2 3" xfId="338"/>
    <cellStyle name="警告文本 2 3 2" xfId="339"/>
    <cellStyle name="警告文本 2 3 3" xfId="340"/>
    <cellStyle name="警告文本 2 4" xfId="341"/>
    <cellStyle name="链接单元格 2" xfId="342"/>
    <cellStyle name="链接单元格 2 2" xfId="343"/>
    <cellStyle name="链接单元格 2 2 2" xfId="344"/>
    <cellStyle name="链接单元格 2 2 3" xfId="345"/>
    <cellStyle name="链接单元格 2 3" xfId="346"/>
    <cellStyle name="链接单元格 2 3 2" xfId="347"/>
    <cellStyle name="链接单元格 2 3 3" xfId="348"/>
    <cellStyle name="链接单元格 2 4" xfId="349"/>
    <cellStyle name="千位分隔 2" xfId="350"/>
    <cellStyle name="千位分隔 2 2" xfId="351"/>
    <cellStyle name="千位分隔 2 2 2" xfId="352"/>
    <cellStyle name="千位分隔 2 2 3" xfId="353"/>
    <cellStyle name="千位分隔 2 3" xfId="354"/>
    <cellStyle name="千位分隔 2 3 2" xfId="355"/>
    <cellStyle name="千位分隔 2 3 3" xfId="356"/>
    <cellStyle name="千位分隔 2 4" xfId="357"/>
    <cellStyle name="千位分隔 3" xfId="358"/>
    <cellStyle name="千位分隔 3 2" xfId="359"/>
    <cellStyle name="千位分隔 3 2 2" xfId="360"/>
    <cellStyle name="千位分隔 3 3" xfId="361"/>
    <cellStyle name="千位分隔 3 3 2" xfId="362"/>
    <cellStyle name="千位分隔 3 4" xfId="363"/>
    <cellStyle name="千位分隔 4" xfId="364"/>
    <cellStyle name="千位分隔 4 2" xfId="365"/>
    <cellStyle name="千位分隔 4 3" xfId="366"/>
    <cellStyle name="千位分隔 5" xfId="367"/>
    <cellStyle name="千位分隔 5 2" xfId="368"/>
    <cellStyle name="千位分隔 5 3" xfId="369"/>
    <cellStyle name="千位分隔 6" xfId="370"/>
    <cellStyle name="强调文字颜色 1 2" xfId="371"/>
    <cellStyle name="强调文字颜色 1 2 2" xfId="372"/>
    <cellStyle name="强调文字颜色 1 2 2 2" xfId="373"/>
    <cellStyle name="强调文字颜色 1 2 2 3" xfId="374"/>
    <cellStyle name="强调文字颜色 1 2 3" xfId="375"/>
    <cellStyle name="强调文字颜色 1 2 3 2" xfId="376"/>
    <cellStyle name="强调文字颜色 1 2 3 3" xfId="377"/>
    <cellStyle name="强调文字颜色 1 2 4" xfId="378"/>
    <cellStyle name="强调文字颜色 1 3" xfId="379"/>
    <cellStyle name="强调文字颜色 2 2" xfId="380"/>
    <cellStyle name="强调文字颜色 2 2 2" xfId="381"/>
    <cellStyle name="强调文字颜色 2 2 2 2" xfId="382"/>
    <cellStyle name="强调文字颜色 2 2 2 3" xfId="383"/>
    <cellStyle name="强调文字颜色 2 2 3" xfId="384"/>
    <cellStyle name="强调文字颜色 2 2 3 2" xfId="385"/>
    <cellStyle name="强调文字颜色 2 2 3 3" xfId="386"/>
    <cellStyle name="强调文字颜色 2 2 4" xfId="387"/>
    <cellStyle name="强调文字颜色 2 3" xfId="388"/>
    <cellStyle name="强调文字颜色 3 2" xfId="389"/>
    <cellStyle name="强调文字颜色 3 2 2" xfId="390"/>
    <cellStyle name="强调文字颜色 3 2 2 2" xfId="391"/>
    <cellStyle name="强调文字颜色 3 2 2 3" xfId="392"/>
    <cellStyle name="强调文字颜色 3 2 3" xfId="393"/>
    <cellStyle name="强调文字颜色 3 2 3 2" xfId="394"/>
    <cellStyle name="强调文字颜色 3 2 3 3" xfId="395"/>
    <cellStyle name="强调文字颜色 3 2 4" xfId="396"/>
    <cellStyle name="强调文字颜色 3 3" xfId="397"/>
    <cellStyle name="强调文字颜色 4 2" xfId="398"/>
    <cellStyle name="强调文字颜色 4 2 2" xfId="399"/>
    <cellStyle name="强调文字颜色 4 2 2 2" xfId="400"/>
    <cellStyle name="强调文字颜色 4 2 2 3" xfId="401"/>
    <cellStyle name="强调文字颜色 4 2 3" xfId="402"/>
    <cellStyle name="强调文字颜色 4 2 3 2" xfId="403"/>
    <cellStyle name="强调文字颜色 4 2 3 3" xfId="404"/>
    <cellStyle name="强调文字颜色 4 2 4" xfId="405"/>
    <cellStyle name="强调文字颜色 4 3" xfId="406"/>
    <cellStyle name="强调文字颜色 5 2" xfId="407"/>
    <cellStyle name="强调文字颜色 5 2 2" xfId="408"/>
    <cellStyle name="强调文字颜色 5 2 2 2" xfId="409"/>
    <cellStyle name="强调文字颜色 5 2 2 3" xfId="410"/>
    <cellStyle name="强调文字颜色 5 2 3" xfId="411"/>
    <cellStyle name="强调文字颜色 5 2 3 2" xfId="412"/>
    <cellStyle name="强调文字颜色 5 2 3 3" xfId="413"/>
    <cellStyle name="强调文字颜色 5 2 4" xfId="414"/>
    <cellStyle name="强调文字颜色 5 3" xfId="415"/>
    <cellStyle name="强调文字颜色 6 2" xfId="416"/>
    <cellStyle name="强调文字颜色 6 2 2" xfId="417"/>
    <cellStyle name="强调文字颜色 6 2 2 2" xfId="418"/>
    <cellStyle name="强调文字颜色 6 2 2 3" xfId="419"/>
    <cellStyle name="强调文字颜色 6 2 3" xfId="420"/>
    <cellStyle name="强调文字颜色 6 2 3 2" xfId="421"/>
    <cellStyle name="强调文字颜色 6 2 3 3" xfId="422"/>
    <cellStyle name="强调文字颜色 6 2 4" xfId="423"/>
    <cellStyle name="强调文字颜色 6 3" xfId="424"/>
    <cellStyle name="适中 2" xfId="425"/>
    <cellStyle name="适中 2 2" xfId="426"/>
    <cellStyle name="适中 2 2 2" xfId="427"/>
    <cellStyle name="适中 2 2 3" xfId="428"/>
    <cellStyle name="适中 2 3" xfId="429"/>
    <cellStyle name="适中 2 3 2" xfId="430"/>
    <cellStyle name="适中 2 3 3" xfId="431"/>
    <cellStyle name="适中 2 4" xfId="432"/>
    <cellStyle name="适中 3" xfId="433"/>
    <cellStyle name="输出 2" xfId="434"/>
    <cellStyle name="输出 2 2" xfId="435"/>
    <cellStyle name="输出 2 2 2" xfId="436"/>
    <cellStyle name="输出 2 2 3" xfId="437"/>
    <cellStyle name="输出 2 3" xfId="438"/>
    <cellStyle name="输出 2 3 2" xfId="439"/>
    <cellStyle name="输出 2 3 3" xfId="440"/>
    <cellStyle name="输出 2 4" xfId="441"/>
    <cellStyle name="输出 3" xfId="442"/>
    <cellStyle name="输入 2" xfId="443"/>
    <cellStyle name="输入 2 2" xfId="444"/>
    <cellStyle name="输入 2 2 2" xfId="445"/>
    <cellStyle name="输入 2 2 3" xfId="446"/>
    <cellStyle name="输入 2 3" xfId="447"/>
    <cellStyle name="输入 2 3 2" xfId="448"/>
    <cellStyle name="输入 2 3 3" xfId="449"/>
    <cellStyle name="输入 2 4" xfId="450"/>
    <cellStyle name="输入 3" xfId="451"/>
    <cellStyle name="注释 2" xfId="452"/>
    <cellStyle name="注释 2 2" xfId="453"/>
    <cellStyle name="注释 2 2 2" xfId="454"/>
    <cellStyle name="注释 2 2 3" xfId="455"/>
    <cellStyle name="注释 2 3" xfId="456"/>
    <cellStyle name="注释 2 3 2" xfId="457"/>
    <cellStyle name="注释 2 3 3" xfId="458"/>
    <cellStyle name="注释 2 4" xfId="459"/>
    <cellStyle name="注释 3" xfId="4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A25" sqref="A25"/>
    </sheetView>
  </sheetViews>
  <sheetFormatPr defaultColWidth="9" defaultRowHeight="15" outlineLevelCol="3"/>
  <cols>
    <col min="1" max="1" width="20.8" customWidth="1"/>
    <col min="2" max="2" width="14.3" style="26" customWidth="1"/>
    <col min="3" max="3" width="13.2" style="26" customWidth="1"/>
    <col min="4" max="4" width="13.9" customWidth="1"/>
    <col min="5" max="1998" width="6" customWidth="1"/>
  </cols>
  <sheetData>
    <row r="1" ht="30.95" customHeight="1" spans="1:1">
      <c r="A1" s="15" t="s">
        <v>0</v>
      </c>
    </row>
    <row r="2" ht="27" spans="1:4">
      <c r="A2" s="16" t="s">
        <v>1</v>
      </c>
      <c r="B2" s="16"/>
      <c r="C2" s="16"/>
      <c r="D2" s="16"/>
    </row>
    <row r="3" spans="4:4">
      <c r="D3" s="17" t="s">
        <v>2</v>
      </c>
    </row>
    <row r="4" ht="40.5" customHeight="1" spans="1:4">
      <c r="A4" s="48" t="s">
        <v>3</v>
      </c>
      <c r="B4" s="12" t="s">
        <v>4</v>
      </c>
      <c r="C4" s="12" t="s">
        <v>5</v>
      </c>
      <c r="D4" s="12" t="s">
        <v>6</v>
      </c>
    </row>
    <row r="5" ht="22.5" customHeight="1" spans="1:4">
      <c r="A5" s="19" t="s">
        <v>7</v>
      </c>
      <c r="B5" s="20">
        <f>B6+B21+B22+B23+B24+B25</f>
        <v>523000</v>
      </c>
      <c r="C5" s="20">
        <f>C6+C21+C22+C23+C24+C25</f>
        <v>167250</v>
      </c>
      <c r="D5" s="20">
        <f>ROUND(C5/B5*100,0)</f>
        <v>32</v>
      </c>
    </row>
    <row r="6" ht="22.5" customHeight="1" spans="1:4">
      <c r="A6" s="21" t="s">
        <v>8</v>
      </c>
      <c r="B6" s="22">
        <f>B7+B20</f>
        <v>126000</v>
      </c>
      <c r="C6" s="22">
        <f>C7+C20</f>
        <v>53750</v>
      </c>
      <c r="D6" s="22">
        <f>ROUND(C6/B6*100,0)</f>
        <v>43</v>
      </c>
    </row>
    <row r="7" ht="22.5" customHeight="1" spans="1:4">
      <c r="A7" s="49" t="s">
        <v>9</v>
      </c>
      <c r="B7" s="24">
        <f>SUM(B8:B19)</f>
        <v>29000</v>
      </c>
      <c r="C7" s="24">
        <f>SUM(C8:C19)</f>
        <v>31250</v>
      </c>
      <c r="D7" s="22">
        <f t="shared" ref="D7:D24" si="0">ROUND(C7/B7*100,0)</f>
        <v>108</v>
      </c>
    </row>
    <row r="8" ht="22.5" customHeight="1" spans="1:4">
      <c r="A8" s="50" t="s">
        <v>10</v>
      </c>
      <c r="B8" s="24">
        <v>5520</v>
      </c>
      <c r="C8" s="24">
        <v>6000</v>
      </c>
      <c r="D8" s="22">
        <f t="shared" si="0"/>
        <v>109</v>
      </c>
    </row>
    <row r="9" ht="22.5" customHeight="1" spans="1:4">
      <c r="A9" s="50" t="s">
        <v>11</v>
      </c>
      <c r="B9" s="24">
        <v>1465</v>
      </c>
      <c r="C9" s="24">
        <v>1600</v>
      </c>
      <c r="D9" s="22">
        <f t="shared" si="0"/>
        <v>109</v>
      </c>
    </row>
    <row r="10" ht="22.5" customHeight="1" spans="1:4">
      <c r="A10" s="50" t="s">
        <v>12</v>
      </c>
      <c r="B10" s="24">
        <v>580</v>
      </c>
      <c r="C10" s="24">
        <v>640</v>
      </c>
      <c r="D10" s="22">
        <f t="shared" si="0"/>
        <v>110</v>
      </c>
    </row>
    <row r="11" ht="22.5" customHeight="1" spans="1:4">
      <c r="A11" s="50" t="s">
        <v>13</v>
      </c>
      <c r="B11" s="24">
        <v>1371</v>
      </c>
      <c r="C11" s="24">
        <v>1500</v>
      </c>
      <c r="D11" s="22">
        <f t="shared" si="0"/>
        <v>109</v>
      </c>
    </row>
    <row r="12" ht="22.5" customHeight="1" spans="1:4">
      <c r="A12" s="50" t="s">
        <v>14</v>
      </c>
      <c r="B12" s="24">
        <v>2738</v>
      </c>
      <c r="C12" s="24">
        <v>3000</v>
      </c>
      <c r="D12" s="22">
        <f t="shared" si="0"/>
        <v>110</v>
      </c>
    </row>
    <row r="13" ht="22.5" customHeight="1" spans="1:4">
      <c r="A13" s="50" t="s">
        <v>15</v>
      </c>
      <c r="B13" s="24">
        <v>453</v>
      </c>
      <c r="C13" s="24">
        <v>500</v>
      </c>
      <c r="D13" s="22">
        <f t="shared" si="0"/>
        <v>110</v>
      </c>
    </row>
    <row r="14" ht="22.5" customHeight="1" spans="1:4">
      <c r="A14" s="50" t="s">
        <v>16</v>
      </c>
      <c r="B14" s="24">
        <v>960</v>
      </c>
      <c r="C14" s="24">
        <v>1100</v>
      </c>
      <c r="D14" s="22">
        <f t="shared" si="0"/>
        <v>115</v>
      </c>
    </row>
    <row r="15" ht="22.5" customHeight="1" spans="1:4">
      <c r="A15" s="50" t="s">
        <v>17</v>
      </c>
      <c r="B15" s="24">
        <v>3900</v>
      </c>
      <c r="C15" s="24">
        <v>4200</v>
      </c>
      <c r="D15" s="22">
        <f t="shared" si="0"/>
        <v>108</v>
      </c>
    </row>
    <row r="16" ht="22.5" customHeight="1" spans="1:4">
      <c r="A16" s="50" t="s">
        <v>18</v>
      </c>
      <c r="B16" s="24">
        <v>1493</v>
      </c>
      <c r="C16" s="24">
        <v>1600</v>
      </c>
      <c r="D16" s="22">
        <f t="shared" si="0"/>
        <v>107</v>
      </c>
    </row>
    <row r="17" ht="22.5" customHeight="1" spans="1:4">
      <c r="A17" s="50" t="s">
        <v>19</v>
      </c>
      <c r="B17" s="24">
        <v>4164</v>
      </c>
      <c r="C17" s="24">
        <v>4430</v>
      </c>
      <c r="D17" s="22">
        <f t="shared" si="0"/>
        <v>106</v>
      </c>
    </row>
    <row r="18" ht="22.5" customHeight="1" spans="1:4">
      <c r="A18" s="50" t="s">
        <v>20</v>
      </c>
      <c r="B18" s="24">
        <v>1361</v>
      </c>
      <c r="C18" s="24">
        <v>1500</v>
      </c>
      <c r="D18" s="22">
        <f t="shared" si="0"/>
        <v>110</v>
      </c>
    </row>
    <row r="19" ht="22.5" customHeight="1" spans="1:4">
      <c r="A19" s="50" t="s">
        <v>21</v>
      </c>
      <c r="B19" s="24">
        <f>5368-373</f>
        <v>4995</v>
      </c>
      <c r="C19" s="24">
        <v>5180</v>
      </c>
      <c r="D19" s="22">
        <f t="shared" si="0"/>
        <v>104</v>
      </c>
    </row>
    <row r="20" ht="22.5" customHeight="1" spans="1:4">
      <c r="A20" s="51" t="s">
        <v>22</v>
      </c>
      <c r="B20" s="24">
        <v>97000</v>
      </c>
      <c r="C20" s="24">
        <v>22500</v>
      </c>
      <c r="D20" s="22">
        <f t="shared" si="0"/>
        <v>23</v>
      </c>
    </row>
    <row r="21" ht="22.5" customHeight="1" spans="1:4">
      <c r="A21" s="25" t="s">
        <v>23</v>
      </c>
      <c r="B21" s="24">
        <v>33405</v>
      </c>
      <c r="C21" s="24"/>
      <c r="D21" s="22"/>
    </row>
    <row r="22" ht="22.5" customHeight="1" spans="1:4">
      <c r="A22" s="25" t="s">
        <v>24</v>
      </c>
      <c r="B22" s="24">
        <v>285000</v>
      </c>
      <c r="C22" s="24">
        <v>90200</v>
      </c>
      <c r="D22" s="22">
        <f t="shared" si="0"/>
        <v>32</v>
      </c>
    </row>
    <row r="23" ht="22.5" customHeight="1" spans="1:4">
      <c r="A23" s="52" t="s">
        <v>25</v>
      </c>
      <c r="B23" s="24">
        <v>23478</v>
      </c>
      <c r="C23" s="24">
        <v>19800</v>
      </c>
      <c r="D23" s="22">
        <f t="shared" si="0"/>
        <v>84</v>
      </c>
    </row>
    <row r="24" ht="22.5" customHeight="1" spans="1:4">
      <c r="A24" s="52" t="s">
        <v>26</v>
      </c>
      <c r="B24" s="24">
        <v>22517</v>
      </c>
      <c r="C24" s="24">
        <v>3500</v>
      </c>
      <c r="D24" s="22">
        <f t="shared" si="0"/>
        <v>16</v>
      </c>
    </row>
    <row r="25" ht="22.5" customHeight="1" spans="1:4">
      <c r="A25" s="53" t="s">
        <v>27</v>
      </c>
      <c r="B25" s="24">
        <v>32600</v>
      </c>
      <c r="C25" s="24"/>
      <c r="D25" s="22"/>
    </row>
  </sheetData>
  <mergeCells count="1">
    <mergeCell ref="A2:D2"/>
  </mergeCells>
  <printOptions horizontalCentered="1"/>
  <pageMargins left="0.472222222222222" right="0.472222222222222" top="0.597916666666667" bottom="0.550694444444444" header="0.472222222222222" footer="0.354166666666667"/>
  <pageSetup paperSize="9" orientation="portrait" useFirstPageNumber="1"/>
  <headerFooter/>
  <ignoredErrors>
    <ignoredError sqref="C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33" sqref="A33"/>
    </sheetView>
  </sheetViews>
  <sheetFormatPr defaultColWidth="8.8" defaultRowHeight="15" outlineLevelCol="6"/>
  <cols>
    <col min="1" max="1" width="21.8" customWidth="1"/>
    <col min="2" max="2" width="12.7" style="26" customWidth="1"/>
    <col min="3" max="3" width="11.5" style="26" customWidth="1"/>
    <col min="4" max="4" width="14.2" customWidth="1"/>
  </cols>
  <sheetData>
    <row r="1" ht="20.1" customHeight="1" spans="1:1">
      <c r="A1" s="15" t="s">
        <v>28</v>
      </c>
    </row>
    <row r="2" ht="24.95" customHeight="1" spans="1:4">
      <c r="A2" s="31" t="s">
        <v>29</v>
      </c>
      <c r="B2" s="31"/>
      <c r="C2" s="31"/>
      <c r="D2" s="31"/>
    </row>
    <row r="3" ht="20.1" customHeight="1" spans="1:4">
      <c r="A3" s="32"/>
      <c r="B3" s="33"/>
      <c r="C3" s="33"/>
      <c r="D3" s="34" t="s">
        <v>2</v>
      </c>
    </row>
    <row r="4" ht="30.75" customHeight="1" spans="1:4">
      <c r="A4" s="35" t="s">
        <v>30</v>
      </c>
      <c r="B4" s="12" t="s">
        <v>4</v>
      </c>
      <c r="C4" s="12" t="s">
        <v>5</v>
      </c>
      <c r="D4" s="12" t="s">
        <v>6</v>
      </c>
    </row>
    <row r="5" ht="20.1" customHeight="1" spans="1:4">
      <c r="A5" s="36" t="s">
        <v>7</v>
      </c>
      <c r="B5" s="37">
        <f>B6+B29+B30+B31+B32+B33</f>
        <v>523000</v>
      </c>
      <c r="C5" s="37">
        <f>C6+C29+C30+C31+C32+C33</f>
        <v>167250</v>
      </c>
      <c r="D5" s="37">
        <f t="shared" ref="D5:D33" si="0">ROUND(C5/B5*100,0)</f>
        <v>32</v>
      </c>
    </row>
    <row r="6" ht="20.1" customHeight="1" spans="1:4">
      <c r="A6" s="38" t="s">
        <v>31</v>
      </c>
      <c r="B6" s="39">
        <f>SUM(B7:B28)</f>
        <v>450000</v>
      </c>
      <c r="C6" s="39">
        <f>SUM(C7:C28)</f>
        <v>125000</v>
      </c>
      <c r="D6" s="40">
        <f t="shared" si="0"/>
        <v>28</v>
      </c>
    </row>
    <row r="7" ht="20.1" customHeight="1" spans="1:4">
      <c r="A7" s="41" t="s">
        <v>32</v>
      </c>
      <c r="B7" s="42">
        <v>29000</v>
      </c>
      <c r="C7" s="42">
        <v>17075</v>
      </c>
      <c r="D7" s="40">
        <f t="shared" si="0"/>
        <v>59</v>
      </c>
    </row>
    <row r="8" ht="20.1" customHeight="1" spans="1:4">
      <c r="A8" s="41" t="s">
        <v>33</v>
      </c>
      <c r="B8" s="42">
        <v>246</v>
      </c>
      <c r="C8" s="43">
        <v>200</v>
      </c>
      <c r="D8" s="40">
        <f t="shared" si="0"/>
        <v>81</v>
      </c>
    </row>
    <row r="9" ht="20.1" customHeight="1" spans="1:4">
      <c r="A9" s="41" t="s">
        <v>34</v>
      </c>
      <c r="B9" s="42">
        <v>3330</v>
      </c>
      <c r="C9" s="42">
        <v>1471</v>
      </c>
      <c r="D9" s="40">
        <f t="shared" si="0"/>
        <v>44</v>
      </c>
    </row>
    <row r="10" ht="20.1" customHeight="1" spans="1:4">
      <c r="A10" s="41" t="s">
        <v>35</v>
      </c>
      <c r="B10" s="42">
        <v>62797</v>
      </c>
      <c r="C10" s="42">
        <v>52242</v>
      </c>
      <c r="D10" s="40">
        <f t="shared" si="0"/>
        <v>83</v>
      </c>
    </row>
    <row r="11" ht="20.1" customHeight="1" spans="1:4">
      <c r="A11" s="41" t="s">
        <v>36</v>
      </c>
      <c r="B11" s="42">
        <v>750</v>
      </c>
      <c r="C11" s="42">
        <v>221</v>
      </c>
      <c r="D11" s="40">
        <f t="shared" si="0"/>
        <v>29</v>
      </c>
    </row>
    <row r="12" ht="20.1" customHeight="1" spans="1:4">
      <c r="A12" s="41" t="s">
        <v>37</v>
      </c>
      <c r="B12" s="42">
        <v>3300</v>
      </c>
      <c r="C12" s="42">
        <v>1195</v>
      </c>
      <c r="D12" s="40">
        <f t="shared" si="0"/>
        <v>36</v>
      </c>
    </row>
    <row r="13" ht="20.1" customHeight="1" spans="1:4">
      <c r="A13" s="41" t="s">
        <v>38</v>
      </c>
      <c r="B13" s="42">
        <v>51500</v>
      </c>
      <c r="C13" s="42">
        <v>4025</v>
      </c>
      <c r="D13" s="40">
        <f t="shared" si="0"/>
        <v>8</v>
      </c>
    </row>
    <row r="14" ht="20.1" customHeight="1" spans="1:4">
      <c r="A14" s="41" t="s">
        <v>39</v>
      </c>
      <c r="B14" s="42">
        <v>19400</v>
      </c>
      <c r="C14" s="42">
        <v>7777</v>
      </c>
      <c r="D14" s="40">
        <f t="shared" si="0"/>
        <v>40</v>
      </c>
    </row>
    <row r="15" ht="20.1" customHeight="1" spans="1:4">
      <c r="A15" s="41" t="s">
        <v>40</v>
      </c>
      <c r="B15" s="42">
        <v>1600</v>
      </c>
      <c r="C15" s="42">
        <v>72</v>
      </c>
      <c r="D15" s="40">
        <f t="shared" si="0"/>
        <v>5</v>
      </c>
    </row>
    <row r="16" ht="20.1" customHeight="1" spans="1:4">
      <c r="A16" s="41" t="s">
        <v>41</v>
      </c>
      <c r="B16" s="42">
        <v>48500</v>
      </c>
      <c r="C16" s="42">
        <v>7329</v>
      </c>
      <c r="D16" s="40">
        <f t="shared" si="0"/>
        <v>15</v>
      </c>
    </row>
    <row r="17" ht="20.1" customHeight="1" spans="1:4">
      <c r="A17" s="41" t="s">
        <v>42</v>
      </c>
      <c r="B17" s="42">
        <v>81700</v>
      </c>
      <c r="C17" s="42">
        <v>6233</v>
      </c>
      <c r="D17" s="40">
        <f t="shared" si="0"/>
        <v>8</v>
      </c>
    </row>
    <row r="18" ht="20.1" customHeight="1" spans="1:7">
      <c r="A18" s="41" t="s">
        <v>43</v>
      </c>
      <c r="B18" s="42">
        <v>20500</v>
      </c>
      <c r="C18" s="42">
        <v>1510</v>
      </c>
      <c r="D18" s="40">
        <f t="shared" si="0"/>
        <v>7</v>
      </c>
      <c r="G18" s="32"/>
    </row>
    <row r="19" ht="20.1" customHeight="1" spans="1:4">
      <c r="A19" s="41" t="s">
        <v>44</v>
      </c>
      <c r="B19" s="42">
        <v>1100</v>
      </c>
      <c r="C19" s="42">
        <v>401</v>
      </c>
      <c r="D19" s="40">
        <f t="shared" si="0"/>
        <v>36</v>
      </c>
    </row>
    <row r="20" ht="20.1" customHeight="1" spans="1:4">
      <c r="A20" s="41" t="s">
        <v>45</v>
      </c>
      <c r="B20" s="42">
        <v>530</v>
      </c>
      <c r="C20" s="42">
        <v>157</v>
      </c>
      <c r="D20" s="40">
        <f t="shared" si="0"/>
        <v>30</v>
      </c>
    </row>
    <row r="21" ht="20.1" customHeight="1" spans="1:4">
      <c r="A21" s="41" t="s">
        <v>46</v>
      </c>
      <c r="B21" s="42">
        <v>77</v>
      </c>
      <c r="C21" s="42">
        <v>77</v>
      </c>
      <c r="D21" s="40">
        <f t="shared" si="0"/>
        <v>100</v>
      </c>
    </row>
    <row r="22" ht="20.1" customHeight="1" spans="1:4">
      <c r="A22" s="41" t="s">
        <v>47</v>
      </c>
      <c r="B22" s="42">
        <v>16100</v>
      </c>
      <c r="C22" s="42">
        <v>2280</v>
      </c>
      <c r="D22" s="40">
        <f t="shared" si="0"/>
        <v>14</v>
      </c>
    </row>
    <row r="23" ht="20.1" customHeight="1" spans="1:4">
      <c r="A23" s="41" t="s">
        <v>48</v>
      </c>
      <c r="B23" s="42">
        <v>32000</v>
      </c>
      <c r="C23" s="42">
        <v>7258</v>
      </c>
      <c r="D23" s="40">
        <f t="shared" si="0"/>
        <v>23</v>
      </c>
    </row>
    <row r="24" ht="20.1" customHeight="1" spans="1:4">
      <c r="A24" s="41" t="s">
        <v>49</v>
      </c>
      <c r="B24" s="42">
        <v>950</v>
      </c>
      <c r="C24" s="42">
        <v>84</v>
      </c>
      <c r="D24" s="40">
        <f t="shared" si="0"/>
        <v>9</v>
      </c>
    </row>
    <row r="25" ht="20.1" customHeight="1" spans="1:4">
      <c r="A25" s="41" t="s">
        <v>50</v>
      </c>
      <c r="B25" s="42">
        <v>2500</v>
      </c>
      <c r="C25" s="42">
        <v>831</v>
      </c>
      <c r="D25" s="40">
        <f t="shared" si="0"/>
        <v>33</v>
      </c>
    </row>
    <row r="26" ht="20.1" customHeight="1" spans="1:4">
      <c r="A26" s="41" t="s">
        <v>51</v>
      </c>
      <c r="B26" s="42">
        <v>64000</v>
      </c>
      <c r="C26" s="42">
        <v>3923</v>
      </c>
      <c r="D26" s="40">
        <f t="shared" si="0"/>
        <v>6</v>
      </c>
    </row>
    <row r="27" ht="20.1" customHeight="1" spans="1:4">
      <c r="A27" s="41" t="s">
        <v>52</v>
      </c>
      <c r="B27" s="42">
        <v>10094</v>
      </c>
      <c r="C27" s="42">
        <v>10615</v>
      </c>
      <c r="D27" s="40">
        <f t="shared" si="0"/>
        <v>105</v>
      </c>
    </row>
    <row r="28" ht="20.1" customHeight="1" spans="1:4">
      <c r="A28" s="41" t="s">
        <v>53</v>
      </c>
      <c r="B28" s="42">
        <v>26</v>
      </c>
      <c r="C28" s="44">
        <v>24</v>
      </c>
      <c r="D28" s="40">
        <f t="shared" si="0"/>
        <v>92</v>
      </c>
    </row>
    <row r="29" ht="20.1" customHeight="1" spans="1:4">
      <c r="A29" s="45" t="s">
        <v>54</v>
      </c>
      <c r="B29" s="42">
        <v>18602</v>
      </c>
      <c r="C29" s="42">
        <v>9568</v>
      </c>
      <c r="D29" s="40">
        <f t="shared" si="0"/>
        <v>51</v>
      </c>
    </row>
    <row r="30" ht="20.1" customHeight="1" spans="1:4">
      <c r="A30" s="46" t="s">
        <v>55</v>
      </c>
      <c r="B30" s="42">
        <v>1000</v>
      </c>
      <c r="C30" s="43">
        <v>1000</v>
      </c>
      <c r="D30" s="40">
        <f t="shared" si="0"/>
        <v>100</v>
      </c>
    </row>
    <row r="31" ht="20.1" customHeight="1" spans="1:4">
      <c r="A31" s="45" t="s">
        <v>56</v>
      </c>
      <c r="B31" s="42">
        <v>3500</v>
      </c>
      <c r="C31" s="42">
        <v>20000</v>
      </c>
      <c r="D31" s="40">
        <f t="shared" si="0"/>
        <v>571</v>
      </c>
    </row>
    <row r="32" ht="20.1" customHeight="1" spans="1:4">
      <c r="A32" s="45" t="s">
        <v>57</v>
      </c>
      <c r="B32" s="47">
        <v>5900</v>
      </c>
      <c r="C32" s="42">
        <v>5000</v>
      </c>
      <c r="D32" s="40">
        <f t="shared" si="0"/>
        <v>85</v>
      </c>
    </row>
    <row r="33" ht="20.1" customHeight="1" spans="1:4">
      <c r="A33" s="45" t="s">
        <v>58</v>
      </c>
      <c r="B33" s="42">
        <v>43998</v>
      </c>
      <c r="C33" s="42">
        <v>6682</v>
      </c>
      <c r="D33" s="40">
        <f t="shared" si="0"/>
        <v>15</v>
      </c>
    </row>
  </sheetData>
  <mergeCells count="1">
    <mergeCell ref="A2:D2"/>
  </mergeCells>
  <pageMargins left="0.751388888888889" right="0.751388888888889" top="1" bottom="0.69" header="0.5" footer="0.5"/>
  <pageSetup paperSize="9" orientation="portrait"/>
  <headerFooter/>
  <ignoredErrors>
    <ignoredError sqref="B6:C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8" sqref="A18"/>
    </sheetView>
  </sheetViews>
  <sheetFormatPr defaultColWidth="8.8" defaultRowHeight="15" outlineLevelCol="3"/>
  <cols>
    <col min="1" max="1" width="29.5" style="26" customWidth="1"/>
    <col min="2" max="3" width="11.9" style="26" customWidth="1"/>
    <col min="4" max="4" width="14.1" customWidth="1"/>
    <col min="5" max="1996" width="6" customWidth="1"/>
  </cols>
  <sheetData>
    <row r="1" spans="1:1">
      <c r="A1" s="27" t="s">
        <v>59</v>
      </c>
    </row>
    <row r="2" ht="27" spans="1:4">
      <c r="A2" s="16" t="s">
        <v>60</v>
      </c>
      <c r="B2" s="16"/>
      <c r="C2" s="16"/>
      <c r="D2" s="16"/>
    </row>
    <row r="3" spans="4:4">
      <c r="D3" s="17" t="s">
        <v>2</v>
      </c>
    </row>
    <row r="4" ht="32.25" customHeight="1" spans="1:4">
      <c r="A4" s="18" t="s">
        <v>3</v>
      </c>
      <c r="B4" s="12" t="s">
        <v>4</v>
      </c>
      <c r="C4" s="12" t="s">
        <v>5</v>
      </c>
      <c r="D4" s="12" t="s">
        <v>6</v>
      </c>
    </row>
    <row r="5" ht="27" customHeight="1" spans="1:4">
      <c r="A5" s="19" t="s">
        <v>7</v>
      </c>
      <c r="B5" s="20">
        <f>B6+B16+B17+B18</f>
        <v>264800</v>
      </c>
      <c r="C5" s="20">
        <f>C6+C16+C17+C18</f>
        <v>95000</v>
      </c>
      <c r="D5" s="20">
        <f>ROUND(C5/B5*100,0)</f>
        <v>36</v>
      </c>
    </row>
    <row r="6" ht="27" customHeight="1" spans="1:4">
      <c r="A6" s="21" t="s">
        <v>61</v>
      </c>
      <c r="B6" s="22">
        <f>B7+B13+B14+B15</f>
        <v>93550</v>
      </c>
      <c r="C6" s="22">
        <f>C7+C13+C14+C15</f>
        <v>46000</v>
      </c>
      <c r="D6" s="22">
        <f>ROUND(C6/B6*100,0)</f>
        <v>49</v>
      </c>
    </row>
    <row r="7" ht="27" customHeight="1" spans="1:4">
      <c r="A7" s="28" t="s">
        <v>62</v>
      </c>
      <c r="B7" s="24">
        <f>B8+B9+B10+B11+B12</f>
        <v>83000</v>
      </c>
      <c r="C7" s="24">
        <f>C8+C9+C10+C11+C12</f>
        <v>35137</v>
      </c>
      <c r="D7" s="22">
        <f t="shared" ref="D7:D18" si="0">ROUND(C7/B7*100,0)</f>
        <v>42</v>
      </c>
    </row>
    <row r="8" ht="27" customHeight="1" spans="1:4">
      <c r="A8" s="29" t="s">
        <v>63</v>
      </c>
      <c r="B8" s="24">
        <f>55727-939</f>
        <v>54788</v>
      </c>
      <c r="C8" s="24">
        <f>30000-613</f>
        <v>29387</v>
      </c>
      <c r="D8" s="22">
        <f t="shared" si="0"/>
        <v>54</v>
      </c>
    </row>
    <row r="9" ht="27" customHeight="1" spans="1:4">
      <c r="A9" s="29" t="s">
        <v>64</v>
      </c>
      <c r="B9" s="24">
        <f>967+15</f>
        <v>982</v>
      </c>
      <c r="C9" s="24">
        <v>750</v>
      </c>
      <c r="D9" s="22">
        <f t="shared" si="0"/>
        <v>76</v>
      </c>
    </row>
    <row r="10" ht="27" customHeight="1" spans="1:4">
      <c r="A10" s="29" t="s">
        <v>65</v>
      </c>
      <c r="B10" s="24">
        <v>27993</v>
      </c>
      <c r="C10" s="24">
        <v>5000</v>
      </c>
      <c r="D10" s="22">
        <f t="shared" si="0"/>
        <v>18</v>
      </c>
    </row>
    <row r="11" ht="27" customHeight="1" spans="1:4">
      <c r="A11" s="29" t="s">
        <v>66</v>
      </c>
      <c r="B11" s="24">
        <v>-795</v>
      </c>
      <c r="C11" s="24"/>
      <c r="D11" s="22"/>
    </row>
    <row r="12" ht="27" customHeight="1" spans="1:4">
      <c r="A12" s="29" t="s">
        <v>67</v>
      </c>
      <c r="B12" s="24">
        <v>32</v>
      </c>
      <c r="C12" s="24"/>
      <c r="D12" s="22"/>
    </row>
    <row r="13" ht="27" customHeight="1" spans="1:4">
      <c r="A13" s="28" t="s">
        <v>68</v>
      </c>
      <c r="B13" s="24">
        <v>931</v>
      </c>
      <c r="C13" s="24">
        <v>448</v>
      </c>
      <c r="D13" s="22">
        <f t="shared" si="0"/>
        <v>48</v>
      </c>
    </row>
    <row r="14" ht="27" customHeight="1" spans="1:4">
      <c r="A14" s="28" t="s">
        <v>69</v>
      </c>
      <c r="B14" s="24">
        <v>630</v>
      </c>
      <c r="C14" s="24">
        <v>70</v>
      </c>
      <c r="D14" s="22">
        <f t="shared" si="0"/>
        <v>11</v>
      </c>
    </row>
    <row r="15" ht="27" customHeight="1" spans="1:4">
      <c r="A15" s="28" t="s">
        <v>70</v>
      </c>
      <c r="B15" s="24">
        <v>8989</v>
      </c>
      <c r="C15" s="30">
        <v>10345</v>
      </c>
      <c r="D15" s="22">
        <f t="shared" si="0"/>
        <v>115</v>
      </c>
    </row>
    <row r="16" ht="27" customHeight="1" spans="1:4">
      <c r="A16" s="25" t="s">
        <v>71</v>
      </c>
      <c r="B16" s="24">
        <v>56350</v>
      </c>
      <c r="C16" s="24">
        <v>49000</v>
      </c>
      <c r="D16" s="22">
        <f t="shared" si="0"/>
        <v>87</v>
      </c>
    </row>
    <row r="17" ht="27" customHeight="1" spans="1:4">
      <c r="A17" s="25" t="s">
        <v>72</v>
      </c>
      <c r="B17" s="24">
        <v>3400</v>
      </c>
      <c r="C17" s="24"/>
      <c r="D17" s="22"/>
    </row>
    <row r="18" ht="27" customHeight="1" spans="1:4">
      <c r="A18" s="25" t="s">
        <v>73</v>
      </c>
      <c r="B18" s="24">
        <v>111500</v>
      </c>
      <c r="C18" s="24"/>
      <c r="D18" s="22"/>
    </row>
  </sheetData>
  <mergeCells count="1">
    <mergeCell ref="A2:D2"/>
  </mergeCells>
  <printOptions horizontalCentered="1"/>
  <pageMargins left="0.28" right="0.32" top="1.06299212598425" bottom="1.06299212598425" header="0.78740157480315" footer="0.78740157480315"/>
  <pageSetup paperSize="9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5" sqref="A15"/>
    </sheetView>
  </sheetViews>
  <sheetFormatPr defaultColWidth="8.8" defaultRowHeight="15" outlineLevelCol="3"/>
  <cols>
    <col min="1" max="1" width="23.1" customWidth="1"/>
    <col min="2" max="2" width="14.3" customWidth="1"/>
    <col min="3" max="3" width="13.2" customWidth="1"/>
    <col min="4" max="4" width="13.9" customWidth="1"/>
    <col min="5" max="1995" width="6" customWidth="1"/>
  </cols>
  <sheetData>
    <row r="1" spans="1:1">
      <c r="A1" s="15" t="s">
        <v>74</v>
      </c>
    </row>
    <row r="2" ht="27" spans="1:4">
      <c r="A2" s="16" t="s">
        <v>75</v>
      </c>
      <c r="B2" s="16"/>
      <c r="C2" s="16"/>
      <c r="D2" s="16"/>
    </row>
    <row r="3" spans="4:4">
      <c r="D3" s="17" t="s">
        <v>2</v>
      </c>
    </row>
    <row r="4" ht="33" customHeight="1" spans="1:4">
      <c r="A4" s="18" t="s">
        <v>30</v>
      </c>
      <c r="B4" s="12" t="s">
        <v>4</v>
      </c>
      <c r="C4" s="12" t="s">
        <v>5</v>
      </c>
      <c r="D4" s="12" t="s">
        <v>6</v>
      </c>
    </row>
    <row r="5" ht="33" customHeight="1" spans="1:4">
      <c r="A5" s="19" t="s">
        <v>7</v>
      </c>
      <c r="B5" s="20">
        <f>B6+B12+B13+B14+B15</f>
        <v>264800</v>
      </c>
      <c r="C5" s="20">
        <f>C6+C12+C13+C14+C15</f>
        <v>95000</v>
      </c>
      <c r="D5" s="20">
        <f>ROUND(C5/B5*100,0)</f>
        <v>36</v>
      </c>
    </row>
    <row r="6" ht="33" customHeight="1" spans="1:4">
      <c r="A6" s="21" t="s">
        <v>76</v>
      </c>
      <c r="B6" s="22">
        <f>SUM(B7:B11)</f>
        <v>149800</v>
      </c>
      <c r="C6" s="22">
        <f>SUM(C7:C11)</f>
        <v>73700</v>
      </c>
      <c r="D6" s="22">
        <f>ROUND(C6/B6*100,0)</f>
        <v>49</v>
      </c>
    </row>
    <row r="7" ht="33" customHeight="1" spans="1:4">
      <c r="A7" s="23" t="s">
        <v>38</v>
      </c>
      <c r="B7" s="24">
        <v>183</v>
      </c>
      <c r="C7" s="24"/>
      <c r="D7" s="22"/>
    </row>
    <row r="8" ht="33" customHeight="1" spans="1:4">
      <c r="A8" s="25" t="s">
        <v>77</v>
      </c>
      <c r="B8" s="24">
        <f>149800-57379</f>
        <v>92421</v>
      </c>
      <c r="C8" s="24">
        <v>39686</v>
      </c>
      <c r="D8" s="22">
        <f t="shared" ref="D8:D15" si="0">ROUND(C8/B8*100,0)</f>
        <v>43</v>
      </c>
    </row>
    <row r="9" ht="33" customHeight="1" spans="1:4">
      <c r="A9" s="25" t="s">
        <v>78</v>
      </c>
      <c r="B9" s="24">
        <v>36201</v>
      </c>
      <c r="C9" s="24">
        <v>12103</v>
      </c>
      <c r="D9" s="22">
        <f t="shared" si="0"/>
        <v>33</v>
      </c>
    </row>
    <row r="10" ht="33" customHeight="1" spans="1:4">
      <c r="A10" s="25" t="s">
        <v>79</v>
      </c>
      <c r="B10" s="24">
        <v>20899</v>
      </c>
      <c r="C10" s="24">
        <v>21868</v>
      </c>
      <c r="D10" s="22">
        <f t="shared" si="0"/>
        <v>105</v>
      </c>
    </row>
    <row r="11" ht="33" customHeight="1" spans="1:4">
      <c r="A11" s="25" t="s">
        <v>80</v>
      </c>
      <c r="B11" s="24">
        <v>96</v>
      </c>
      <c r="C11" s="24">
        <v>43</v>
      </c>
      <c r="D11" s="22">
        <f t="shared" si="0"/>
        <v>45</v>
      </c>
    </row>
    <row r="12" ht="33" customHeight="1" spans="1:4">
      <c r="A12" s="25" t="s">
        <v>81</v>
      </c>
      <c r="B12" s="24"/>
      <c r="C12" s="24"/>
      <c r="D12" s="22"/>
    </row>
    <row r="13" ht="33" customHeight="1" spans="1:4">
      <c r="A13" s="25" t="s">
        <v>82</v>
      </c>
      <c r="B13" s="24">
        <v>3000</v>
      </c>
      <c r="C13" s="24">
        <v>12000</v>
      </c>
      <c r="D13" s="22">
        <f t="shared" si="0"/>
        <v>400</v>
      </c>
    </row>
    <row r="14" ht="33" customHeight="1" spans="1:4">
      <c r="A14" s="25" t="s">
        <v>83</v>
      </c>
      <c r="B14" s="24">
        <v>49000</v>
      </c>
      <c r="C14" s="24">
        <v>3300</v>
      </c>
      <c r="D14" s="22">
        <f t="shared" si="0"/>
        <v>7</v>
      </c>
    </row>
    <row r="15" ht="33" customHeight="1" spans="1:4">
      <c r="A15" s="25" t="s">
        <v>84</v>
      </c>
      <c r="B15" s="24">
        <v>63000</v>
      </c>
      <c r="C15" s="24">
        <v>6000</v>
      </c>
      <c r="D15" s="22">
        <f t="shared" si="0"/>
        <v>10</v>
      </c>
    </row>
  </sheetData>
  <mergeCells count="1">
    <mergeCell ref="A2:D2"/>
  </mergeCells>
  <printOptions horizontalCentered="1"/>
  <pageMargins left="0.28" right="0.31" top="1.06299212598425" bottom="1.06299212598425" header="0.78740157480315" footer="0.78740157480315"/>
  <pageSetup paperSize="9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L5" sqref="L5"/>
    </sheetView>
  </sheetViews>
  <sheetFormatPr defaultColWidth="9" defaultRowHeight="14.25" outlineLevelCol="6"/>
  <cols>
    <col min="1" max="1" width="17.8" style="1" customWidth="1"/>
    <col min="2" max="2" width="7.4" style="1" customWidth="1"/>
    <col min="3" max="3" width="7.3" style="1" customWidth="1"/>
    <col min="4" max="4" width="7.5" style="1" customWidth="1"/>
    <col min="5" max="5" width="7.8" style="1" customWidth="1"/>
    <col min="6" max="7" width="8.1" style="1" customWidth="1"/>
    <col min="8" max="256" width="8.8" style="1"/>
    <col min="257" max="257" width="19.5" style="1" customWidth="1"/>
    <col min="258" max="258" width="7.4" style="1" customWidth="1"/>
    <col min="259" max="259" width="7.3" style="1" customWidth="1"/>
    <col min="260" max="260" width="7.5" style="1" customWidth="1"/>
    <col min="261" max="261" width="7.8" style="1" customWidth="1"/>
    <col min="262" max="262" width="8.4" style="1" customWidth="1"/>
    <col min="263" max="263" width="8.1" style="1" customWidth="1"/>
    <col min="264" max="512" width="8.8" style="1"/>
    <col min="513" max="513" width="19.5" style="1" customWidth="1"/>
    <col min="514" max="514" width="7.4" style="1" customWidth="1"/>
    <col min="515" max="515" width="7.3" style="1" customWidth="1"/>
    <col min="516" max="516" width="7.5" style="1" customWidth="1"/>
    <col min="517" max="517" width="7.8" style="1" customWidth="1"/>
    <col min="518" max="518" width="8.4" style="1" customWidth="1"/>
    <col min="519" max="519" width="8.1" style="1" customWidth="1"/>
    <col min="520" max="768" width="8.8" style="1"/>
    <col min="769" max="769" width="19.5" style="1" customWidth="1"/>
    <col min="770" max="770" width="7.4" style="1" customWidth="1"/>
    <col min="771" max="771" width="7.3" style="1" customWidth="1"/>
    <col min="772" max="772" width="7.5" style="1" customWidth="1"/>
    <col min="773" max="773" width="7.8" style="1" customWidth="1"/>
    <col min="774" max="774" width="8.4" style="1" customWidth="1"/>
    <col min="775" max="775" width="8.1" style="1" customWidth="1"/>
    <col min="776" max="1024" width="8.8" style="1"/>
    <col min="1025" max="1025" width="19.5" style="1" customWidth="1"/>
    <col min="1026" max="1026" width="7.4" style="1" customWidth="1"/>
    <col min="1027" max="1027" width="7.3" style="1" customWidth="1"/>
    <col min="1028" max="1028" width="7.5" style="1" customWidth="1"/>
    <col min="1029" max="1029" width="7.8" style="1" customWidth="1"/>
    <col min="1030" max="1030" width="8.4" style="1" customWidth="1"/>
    <col min="1031" max="1031" width="8.1" style="1" customWidth="1"/>
    <col min="1032" max="1280" width="8.8" style="1"/>
    <col min="1281" max="1281" width="19.5" style="1" customWidth="1"/>
    <col min="1282" max="1282" width="7.4" style="1" customWidth="1"/>
    <col min="1283" max="1283" width="7.3" style="1" customWidth="1"/>
    <col min="1284" max="1284" width="7.5" style="1" customWidth="1"/>
    <col min="1285" max="1285" width="7.8" style="1" customWidth="1"/>
    <col min="1286" max="1286" width="8.4" style="1" customWidth="1"/>
    <col min="1287" max="1287" width="8.1" style="1" customWidth="1"/>
    <col min="1288" max="1536" width="8.8" style="1"/>
    <col min="1537" max="1537" width="19.5" style="1" customWidth="1"/>
    <col min="1538" max="1538" width="7.4" style="1" customWidth="1"/>
    <col min="1539" max="1539" width="7.3" style="1" customWidth="1"/>
    <col min="1540" max="1540" width="7.5" style="1" customWidth="1"/>
    <col min="1541" max="1541" width="7.8" style="1" customWidth="1"/>
    <col min="1542" max="1542" width="8.4" style="1" customWidth="1"/>
    <col min="1543" max="1543" width="8.1" style="1" customWidth="1"/>
    <col min="1544" max="1792" width="8.8" style="1"/>
    <col min="1793" max="1793" width="19.5" style="1" customWidth="1"/>
    <col min="1794" max="1794" width="7.4" style="1" customWidth="1"/>
    <col min="1795" max="1795" width="7.3" style="1" customWidth="1"/>
    <col min="1796" max="1796" width="7.5" style="1" customWidth="1"/>
    <col min="1797" max="1797" width="7.8" style="1" customWidth="1"/>
    <col min="1798" max="1798" width="8.4" style="1" customWidth="1"/>
    <col min="1799" max="1799" width="8.1" style="1" customWidth="1"/>
    <col min="1800" max="2048" width="8.8" style="1"/>
    <col min="2049" max="2049" width="19.5" style="1" customWidth="1"/>
    <col min="2050" max="2050" width="7.4" style="1" customWidth="1"/>
    <col min="2051" max="2051" width="7.3" style="1" customWidth="1"/>
    <col min="2052" max="2052" width="7.5" style="1" customWidth="1"/>
    <col min="2053" max="2053" width="7.8" style="1" customWidth="1"/>
    <col min="2054" max="2054" width="8.4" style="1" customWidth="1"/>
    <col min="2055" max="2055" width="8.1" style="1" customWidth="1"/>
    <col min="2056" max="2304" width="8.8" style="1"/>
    <col min="2305" max="2305" width="19.5" style="1" customWidth="1"/>
    <col min="2306" max="2306" width="7.4" style="1" customWidth="1"/>
    <col min="2307" max="2307" width="7.3" style="1" customWidth="1"/>
    <col min="2308" max="2308" width="7.5" style="1" customWidth="1"/>
    <col min="2309" max="2309" width="7.8" style="1" customWidth="1"/>
    <col min="2310" max="2310" width="8.4" style="1" customWidth="1"/>
    <col min="2311" max="2311" width="8.1" style="1" customWidth="1"/>
    <col min="2312" max="2560" width="8.8" style="1"/>
    <col min="2561" max="2561" width="19.5" style="1" customWidth="1"/>
    <col min="2562" max="2562" width="7.4" style="1" customWidth="1"/>
    <col min="2563" max="2563" width="7.3" style="1" customWidth="1"/>
    <col min="2564" max="2564" width="7.5" style="1" customWidth="1"/>
    <col min="2565" max="2565" width="7.8" style="1" customWidth="1"/>
    <col min="2566" max="2566" width="8.4" style="1" customWidth="1"/>
    <col min="2567" max="2567" width="8.1" style="1" customWidth="1"/>
    <col min="2568" max="2816" width="8.8" style="1"/>
    <col min="2817" max="2817" width="19.5" style="1" customWidth="1"/>
    <col min="2818" max="2818" width="7.4" style="1" customWidth="1"/>
    <col min="2819" max="2819" width="7.3" style="1" customWidth="1"/>
    <col min="2820" max="2820" width="7.5" style="1" customWidth="1"/>
    <col min="2821" max="2821" width="7.8" style="1" customWidth="1"/>
    <col min="2822" max="2822" width="8.4" style="1" customWidth="1"/>
    <col min="2823" max="2823" width="8.1" style="1" customWidth="1"/>
    <col min="2824" max="3072" width="8.8" style="1"/>
    <col min="3073" max="3073" width="19.5" style="1" customWidth="1"/>
    <col min="3074" max="3074" width="7.4" style="1" customWidth="1"/>
    <col min="3075" max="3075" width="7.3" style="1" customWidth="1"/>
    <col min="3076" max="3076" width="7.5" style="1" customWidth="1"/>
    <col min="3077" max="3077" width="7.8" style="1" customWidth="1"/>
    <col min="3078" max="3078" width="8.4" style="1" customWidth="1"/>
    <col min="3079" max="3079" width="8.1" style="1" customWidth="1"/>
    <col min="3080" max="3328" width="8.8" style="1"/>
    <col min="3329" max="3329" width="19.5" style="1" customWidth="1"/>
    <col min="3330" max="3330" width="7.4" style="1" customWidth="1"/>
    <col min="3331" max="3331" width="7.3" style="1" customWidth="1"/>
    <col min="3332" max="3332" width="7.5" style="1" customWidth="1"/>
    <col min="3333" max="3333" width="7.8" style="1" customWidth="1"/>
    <col min="3334" max="3334" width="8.4" style="1" customWidth="1"/>
    <col min="3335" max="3335" width="8.1" style="1" customWidth="1"/>
    <col min="3336" max="3584" width="8.8" style="1"/>
    <col min="3585" max="3585" width="19.5" style="1" customWidth="1"/>
    <col min="3586" max="3586" width="7.4" style="1" customWidth="1"/>
    <col min="3587" max="3587" width="7.3" style="1" customWidth="1"/>
    <col min="3588" max="3588" width="7.5" style="1" customWidth="1"/>
    <col min="3589" max="3589" width="7.8" style="1" customWidth="1"/>
    <col min="3590" max="3590" width="8.4" style="1" customWidth="1"/>
    <col min="3591" max="3591" width="8.1" style="1" customWidth="1"/>
    <col min="3592" max="3840" width="8.8" style="1"/>
    <col min="3841" max="3841" width="19.5" style="1" customWidth="1"/>
    <col min="3842" max="3842" width="7.4" style="1" customWidth="1"/>
    <col min="3843" max="3843" width="7.3" style="1" customWidth="1"/>
    <col min="3844" max="3844" width="7.5" style="1" customWidth="1"/>
    <col min="3845" max="3845" width="7.8" style="1" customWidth="1"/>
    <col min="3846" max="3846" width="8.4" style="1" customWidth="1"/>
    <col min="3847" max="3847" width="8.1" style="1" customWidth="1"/>
    <col min="3848" max="4096" width="8.8" style="1"/>
    <col min="4097" max="4097" width="19.5" style="1" customWidth="1"/>
    <col min="4098" max="4098" width="7.4" style="1" customWidth="1"/>
    <col min="4099" max="4099" width="7.3" style="1" customWidth="1"/>
    <col min="4100" max="4100" width="7.5" style="1" customWidth="1"/>
    <col min="4101" max="4101" width="7.8" style="1" customWidth="1"/>
    <col min="4102" max="4102" width="8.4" style="1" customWidth="1"/>
    <col min="4103" max="4103" width="8.1" style="1" customWidth="1"/>
    <col min="4104" max="4352" width="8.8" style="1"/>
    <col min="4353" max="4353" width="19.5" style="1" customWidth="1"/>
    <col min="4354" max="4354" width="7.4" style="1" customWidth="1"/>
    <col min="4355" max="4355" width="7.3" style="1" customWidth="1"/>
    <col min="4356" max="4356" width="7.5" style="1" customWidth="1"/>
    <col min="4357" max="4357" width="7.8" style="1" customWidth="1"/>
    <col min="4358" max="4358" width="8.4" style="1" customWidth="1"/>
    <col min="4359" max="4359" width="8.1" style="1" customWidth="1"/>
    <col min="4360" max="4608" width="8.8" style="1"/>
    <col min="4609" max="4609" width="19.5" style="1" customWidth="1"/>
    <col min="4610" max="4610" width="7.4" style="1" customWidth="1"/>
    <col min="4611" max="4611" width="7.3" style="1" customWidth="1"/>
    <col min="4612" max="4612" width="7.5" style="1" customWidth="1"/>
    <col min="4613" max="4613" width="7.8" style="1" customWidth="1"/>
    <col min="4614" max="4614" width="8.4" style="1" customWidth="1"/>
    <col min="4615" max="4615" width="8.1" style="1" customWidth="1"/>
    <col min="4616" max="4864" width="8.8" style="1"/>
    <col min="4865" max="4865" width="19.5" style="1" customWidth="1"/>
    <col min="4866" max="4866" width="7.4" style="1" customWidth="1"/>
    <col min="4867" max="4867" width="7.3" style="1" customWidth="1"/>
    <col min="4868" max="4868" width="7.5" style="1" customWidth="1"/>
    <col min="4869" max="4869" width="7.8" style="1" customWidth="1"/>
    <col min="4870" max="4870" width="8.4" style="1" customWidth="1"/>
    <col min="4871" max="4871" width="8.1" style="1" customWidth="1"/>
    <col min="4872" max="5120" width="8.8" style="1"/>
    <col min="5121" max="5121" width="19.5" style="1" customWidth="1"/>
    <col min="5122" max="5122" width="7.4" style="1" customWidth="1"/>
    <col min="5123" max="5123" width="7.3" style="1" customWidth="1"/>
    <col min="5124" max="5124" width="7.5" style="1" customWidth="1"/>
    <col min="5125" max="5125" width="7.8" style="1" customWidth="1"/>
    <col min="5126" max="5126" width="8.4" style="1" customWidth="1"/>
    <col min="5127" max="5127" width="8.1" style="1" customWidth="1"/>
    <col min="5128" max="5376" width="8.8" style="1"/>
    <col min="5377" max="5377" width="19.5" style="1" customWidth="1"/>
    <col min="5378" max="5378" width="7.4" style="1" customWidth="1"/>
    <col min="5379" max="5379" width="7.3" style="1" customWidth="1"/>
    <col min="5380" max="5380" width="7.5" style="1" customWidth="1"/>
    <col min="5381" max="5381" width="7.8" style="1" customWidth="1"/>
    <col min="5382" max="5382" width="8.4" style="1" customWidth="1"/>
    <col min="5383" max="5383" width="8.1" style="1" customWidth="1"/>
    <col min="5384" max="5632" width="8.8" style="1"/>
    <col min="5633" max="5633" width="19.5" style="1" customWidth="1"/>
    <col min="5634" max="5634" width="7.4" style="1" customWidth="1"/>
    <col min="5635" max="5635" width="7.3" style="1" customWidth="1"/>
    <col min="5636" max="5636" width="7.5" style="1" customWidth="1"/>
    <col min="5637" max="5637" width="7.8" style="1" customWidth="1"/>
    <col min="5638" max="5638" width="8.4" style="1" customWidth="1"/>
    <col min="5639" max="5639" width="8.1" style="1" customWidth="1"/>
    <col min="5640" max="5888" width="8.8" style="1"/>
    <col min="5889" max="5889" width="19.5" style="1" customWidth="1"/>
    <col min="5890" max="5890" width="7.4" style="1" customWidth="1"/>
    <col min="5891" max="5891" width="7.3" style="1" customWidth="1"/>
    <col min="5892" max="5892" width="7.5" style="1" customWidth="1"/>
    <col min="5893" max="5893" width="7.8" style="1" customWidth="1"/>
    <col min="5894" max="5894" width="8.4" style="1" customWidth="1"/>
    <col min="5895" max="5895" width="8.1" style="1" customWidth="1"/>
    <col min="5896" max="6144" width="8.8" style="1"/>
    <col min="6145" max="6145" width="19.5" style="1" customWidth="1"/>
    <col min="6146" max="6146" width="7.4" style="1" customWidth="1"/>
    <col min="6147" max="6147" width="7.3" style="1" customWidth="1"/>
    <col min="6148" max="6148" width="7.5" style="1" customWidth="1"/>
    <col min="6149" max="6149" width="7.8" style="1" customWidth="1"/>
    <col min="6150" max="6150" width="8.4" style="1" customWidth="1"/>
    <col min="6151" max="6151" width="8.1" style="1" customWidth="1"/>
    <col min="6152" max="6400" width="8.8" style="1"/>
    <col min="6401" max="6401" width="19.5" style="1" customWidth="1"/>
    <col min="6402" max="6402" width="7.4" style="1" customWidth="1"/>
    <col min="6403" max="6403" width="7.3" style="1" customWidth="1"/>
    <col min="6404" max="6404" width="7.5" style="1" customWidth="1"/>
    <col min="6405" max="6405" width="7.8" style="1" customWidth="1"/>
    <col min="6406" max="6406" width="8.4" style="1" customWidth="1"/>
    <col min="6407" max="6407" width="8.1" style="1" customWidth="1"/>
    <col min="6408" max="6656" width="8.8" style="1"/>
    <col min="6657" max="6657" width="19.5" style="1" customWidth="1"/>
    <col min="6658" max="6658" width="7.4" style="1" customWidth="1"/>
    <col min="6659" max="6659" width="7.3" style="1" customWidth="1"/>
    <col min="6660" max="6660" width="7.5" style="1" customWidth="1"/>
    <col min="6661" max="6661" width="7.8" style="1" customWidth="1"/>
    <col min="6662" max="6662" width="8.4" style="1" customWidth="1"/>
    <col min="6663" max="6663" width="8.1" style="1" customWidth="1"/>
    <col min="6664" max="6912" width="8.8" style="1"/>
    <col min="6913" max="6913" width="19.5" style="1" customWidth="1"/>
    <col min="6914" max="6914" width="7.4" style="1" customWidth="1"/>
    <col min="6915" max="6915" width="7.3" style="1" customWidth="1"/>
    <col min="6916" max="6916" width="7.5" style="1" customWidth="1"/>
    <col min="6917" max="6917" width="7.8" style="1" customWidth="1"/>
    <col min="6918" max="6918" width="8.4" style="1" customWidth="1"/>
    <col min="6919" max="6919" width="8.1" style="1" customWidth="1"/>
    <col min="6920" max="7168" width="8.8" style="1"/>
    <col min="7169" max="7169" width="19.5" style="1" customWidth="1"/>
    <col min="7170" max="7170" width="7.4" style="1" customWidth="1"/>
    <col min="7171" max="7171" width="7.3" style="1" customWidth="1"/>
    <col min="7172" max="7172" width="7.5" style="1" customWidth="1"/>
    <col min="7173" max="7173" width="7.8" style="1" customWidth="1"/>
    <col min="7174" max="7174" width="8.4" style="1" customWidth="1"/>
    <col min="7175" max="7175" width="8.1" style="1" customWidth="1"/>
    <col min="7176" max="7424" width="8.8" style="1"/>
    <col min="7425" max="7425" width="19.5" style="1" customWidth="1"/>
    <col min="7426" max="7426" width="7.4" style="1" customWidth="1"/>
    <col min="7427" max="7427" width="7.3" style="1" customWidth="1"/>
    <col min="7428" max="7428" width="7.5" style="1" customWidth="1"/>
    <col min="7429" max="7429" width="7.8" style="1" customWidth="1"/>
    <col min="7430" max="7430" width="8.4" style="1" customWidth="1"/>
    <col min="7431" max="7431" width="8.1" style="1" customWidth="1"/>
    <col min="7432" max="7680" width="8.8" style="1"/>
    <col min="7681" max="7681" width="19.5" style="1" customWidth="1"/>
    <col min="7682" max="7682" width="7.4" style="1" customWidth="1"/>
    <col min="7683" max="7683" width="7.3" style="1" customWidth="1"/>
    <col min="7684" max="7684" width="7.5" style="1" customWidth="1"/>
    <col min="7685" max="7685" width="7.8" style="1" customWidth="1"/>
    <col min="7686" max="7686" width="8.4" style="1" customWidth="1"/>
    <col min="7687" max="7687" width="8.1" style="1" customWidth="1"/>
    <col min="7688" max="7936" width="8.8" style="1"/>
    <col min="7937" max="7937" width="19.5" style="1" customWidth="1"/>
    <col min="7938" max="7938" width="7.4" style="1" customWidth="1"/>
    <col min="7939" max="7939" width="7.3" style="1" customWidth="1"/>
    <col min="7940" max="7940" width="7.5" style="1" customWidth="1"/>
    <col min="7941" max="7941" width="7.8" style="1" customWidth="1"/>
    <col min="7942" max="7942" width="8.4" style="1" customWidth="1"/>
    <col min="7943" max="7943" width="8.1" style="1" customWidth="1"/>
    <col min="7944" max="8192" width="8.8" style="1"/>
    <col min="8193" max="8193" width="19.5" style="1" customWidth="1"/>
    <col min="8194" max="8194" width="7.4" style="1" customWidth="1"/>
    <col min="8195" max="8195" width="7.3" style="1" customWidth="1"/>
    <col min="8196" max="8196" width="7.5" style="1" customWidth="1"/>
    <col min="8197" max="8197" width="7.8" style="1" customWidth="1"/>
    <col min="8198" max="8198" width="8.4" style="1" customWidth="1"/>
    <col min="8199" max="8199" width="8.1" style="1" customWidth="1"/>
    <col min="8200" max="8448" width="8.8" style="1"/>
    <col min="8449" max="8449" width="19.5" style="1" customWidth="1"/>
    <col min="8450" max="8450" width="7.4" style="1" customWidth="1"/>
    <col min="8451" max="8451" width="7.3" style="1" customWidth="1"/>
    <col min="8452" max="8452" width="7.5" style="1" customWidth="1"/>
    <col min="8453" max="8453" width="7.8" style="1" customWidth="1"/>
    <col min="8454" max="8454" width="8.4" style="1" customWidth="1"/>
    <col min="8455" max="8455" width="8.1" style="1" customWidth="1"/>
    <col min="8456" max="8704" width="8.8" style="1"/>
    <col min="8705" max="8705" width="19.5" style="1" customWidth="1"/>
    <col min="8706" max="8706" width="7.4" style="1" customWidth="1"/>
    <col min="8707" max="8707" width="7.3" style="1" customWidth="1"/>
    <col min="8708" max="8708" width="7.5" style="1" customWidth="1"/>
    <col min="8709" max="8709" width="7.8" style="1" customWidth="1"/>
    <col min="8710" max="8710" width="8.4" style="1" customWidth="1"/>
    <col min="8711" max="8711" width="8.1" style="1" customWidth="1"/>
    <col min="8712" max="8960" width="8.8" style="1"/>
    <col min="8961" max="8961" width="19.5" style="1" customWidth="1"/>
    <col min="8962" max="8962" width="7.4" style="1" customWidth="1"/>
    <col min="8963" max="8963" width="7.3" style="1" customWidth="1"/>
    <col min="8964" max="8964" width="7.5" style="1" customWidth="1"/>
    <col min="8965" max="8965" width="7.8" style="1" customWidth="1"/>
    <col min="8966" max="8966" width="8.4" style="1" customWidth="1"/>
    <col min="8967" max="8967" width="8.1" style="1" customWidth="1"/>
    <col min="8968" max="9216" width="8.8" style="1"/>
    <col min="9217" max="9217" width="19.5" style="1" customWidth="1"/>
    <col min="9218" max="9218" width="7.4" style="1" customWidth="1"/>
    <col min="9219" max="9219" width="7.3" style="1" customWidth="1"/>
    <col min="9220" max="9220" width="7.5" style="1" customWidth="1"/>
    <col min="9221" max="9221" width="7.8" style="1" customWidth="1"/>
    <col min="9222" max="9222" width="8.4" style="1" customWidth="1"/>
    <col min="9223" max="9223" width="8.1" style="1" customWidth="1"/>
    <col min="9224" max="9472" width="8.8" style="1"/>
    <col min="9473" max="9473" width="19.5" style="1" customWidth="1"/>
    <col min="9474" max="9474" width="7.4" style="1" customWidth="1"/>
    <col min="9475" max="9475" width="7.3" style="1" customWidth="1"/>
    <col min="9476" max="9476" width="7.5" style="1" customWidth="1"/>
    <col min="9477" max="9477" width="7.8" style="1" customWidth="1"/>
    <col min="9478" max="9478" width="8.4" style="1" customWidth="1"/>
    <col min="9479" max="9479" width="8.1" style="1" customWidth="1"/>
    <col min="9480" max="9728" width="8.8" style="1"/>
    <col min="9729" max="9729" width="19.5" style="1" customWidth="1"/>
    <col min="9730" max="9730" width="7.4" style="1" customWidth="1"/>
    <col min="9731" max="9731" width="7.3" style="1" customWidth="1"/>
    <col min="9732" max="9732" width="7.5" style="1" customWidth="1"/>
    <col min="9733" max="9733" width="7.8" style="1" customWidth="1"/>
    <col min="9734" max="9734" width="8.4" style="1" customWidth="1"/>
    <col min="9735" max="9735" width="8.1" style="1" customWidth="1"/>
    <col min="9736" max="9984" width="8.8" style="1"/>
    <col min="9985" max="9985" width="19.5" style="1" customWidth="1"/>
    <col min="9986" max="9986" width="7.4" style="1" customWidth="1"/>
    <col min="9987" max="9987" width="7.3" style="1" customWidth="1"/>
    <col min="9988" max="9988" width="7.5" style="1" customWidth="1"/>
    <col min="9989" max="9989" width="7.8" style="1" customWidth="1"/>
    <col min="9990" max="9990" width="8.4" style="1" customWidth="1"/>
    <col min="9991" max="9991" width="8.1" style="1" customWidth="1"/>
    <col min="9992" max="10240" width="8.8" style="1"/>
    <col min="10241" max="10241" width="19.5" style="1" customWidth="1"/>
    <col min="10242" max="10242" width="7.4" style="1" customWidth="1"/>
    <col min="10243" max="10243" width="7.3" style="1" customWidth="1"/>
    <col min="10244" max="10244" width="7.5" style="1" customWidth="1"/>
    <col min="10245" max="10245" width="7.8" style="1" customWidth="1"/>
    <col min="10246" max="10246" width="8.4" style="1" customWidth="1"/>
    <col min="10247" max="10247" width="8.1" style="1" customWidth="1"/>
    <col min="10248" max="10496" width="8.8" style="1"/>
    <col min="10497" max="10497" width="19.5" style="1" customWidth="1"/>
    <col min="10498" max="10498" width="7.4" style="1" customWidth="1"/>
    <col min="10499" max="10499" width="7.3" style="1" customWidth="1"/>
    <col min="10500" max="10500" width="7.5" style="1" customWidth="1"/>
    <col min="10501" max="10501" width="7.8" style="1" customWidth="1"/>
    <col min="10502" max="10502" width="8.4" style="1" customWidth="1"/>
    <col min="10503" max="10503" width="8.1" style="1" customWidth="1"/>
    <col min="10504" max="10752" width="8.8" style="1"/>
    <col min="10753" max="10753" width="19.5" style="1" customWidth="1"/>
    <col min="10754" max="10754" width="7.4" style="1" customWidth="1"/>
    <col min="10755" max="10755" width="7.3" style="1" customWidth="1"/>
    <col min="10756" max="10756" width="7.5" style="1" customWidth="1"/>
    <col min="10757" max="10757" width="7.8" style="1" customWidth="1"/>
    <col min="10758" max="10758" width="8.4" style="1" customWidth="1"/>
    <col min="10759" max="10759" width="8.1" style="1" customWidth="1"/>
    <col min="10760" max="11008" width="8.8" style="1"/>
    <col min="11009" max="11009" width="19.5" style="1" customWidth="1"/>
    <col min="11010" max="11010" width="7.4" style="1" customWidth="1"/>
    <col min="11011" max="11011" width="7.3" style="1" customWidth="1"/>
    <col min="11012" max="11012" width="7.5" style="1" customWidth="1"/>
    <col min="11013" max="11013" width="7.8" style="1" customWidth="1"/>
    <col min="11014" max="11014" width="8.4" style="1" customWidth="1"/>
    <col min="11015" max="11015" width="8.1" style="1" customWidth="1"/>
    <col min="11016" max="11264" width="8.8" style="1"/>
    <col min="11265" max="11265" width="19.5" style="1" customWidth="1"/>
    <col min="11266" max="11266" width="7.4" style="1" customWidth="1"/>
    <col min="11267" max="11267" width="7.3" style="1" customWidth="1"/>
    <col min="11268" max="11268" width="7.5" style="1" customWidth="1"/>
    <col min="11269" max="11269" width="7.8" style="1" customWidth="1"/>
    <col min="11270" max="11270" width="8.4" style="1" customWidth="1"/>
    <col min="11271" max="11271" width="8.1" style="1" customWidth="1"/>
    <col min="11272" max="11520" width="8.8" style="1"/>
    <col min="11521" max="11521" width="19.5" style="1" customWidth="1"/>
    <col min="11522" max="11522" width="7.4" style="1" customWidth="1"/>
    <col min="11523" max="11523" width="7.3" style="1" customWidth="1"/>
    <col min="11524" max="11524" width="7.5" style="1" customWidth="1"/>
    <col min="11525" max="11525" width="7.8" style="1" customWidth="1"/>
    <col min="11526" max="11526" width="8.4" style="1" customWidth="1"/>
    <col min="11527" max="11527" width="8.1" style="1" customWidth="1"/>
    <col min="11528" max="11776" width="8.8" style="1"/>
    <col min="11777" max="11777" width="19.5" style="1" customWidth="1"/>
    <col min="11778" max="11778" width="7.4" style="1" customWidth="1"/>
    <col min="11779" max="11779" width="7.3" style="1" customWidth="1"/>
    <col min="11780" max="11780" width="7.5" style="1" customWidth="1"/>
    <col min="11781" max="11781" width="7.8" style="1" customWidth="1"/>
    <col min="11782" max="11782" width="8.4" style="1" customWidth="1"/>
    <col min="11783" max="11783" width="8.1" style="1" customWidth="1"/>
    <col min="11784" max="12032" width="8.8" style="1"/>
    <col min="12033" max="12033" width="19.5" style="1" customWidth="1"/>
    <col min="12034" max="12034" width="7.4" style="1" customWidth="1"/>
    <col min="12035" max="12035" width="7.3" style="1" customWidth="1"/>
    <col min="12036" max="12036" width="7.5" style="1" customWidth="1"/>
    <col min="12037" max="12037" width="7.8" style="1" customWidth="1"/>
    <col min="12038" max="12038" width="8.4" style="1" customWidth="1"/>
    <col min="12039" max="12039" width="8.1" style="1" customWidth="1"/>
    <col min="12040" max="12288" width="8.8" style="1"/>
    <col min="12289" max="12289" width="19.5" style="1" customWidth="1"/>
    <col min="12290" max="12290" width="7.4" style="1" customWidth="1"/>
    <col min="12291" max="12291" width="7.3" style="1" customWidth="1"/>
    <col min="12292" max="12292" width="7.5" style="1" customWidth="1"/>
    <col min="12293" max="12293" width="7.8" style="1" customWidth="1"/>
    <col min="12294" max="12294" width="8.4" style="1" customWidth="1"/>
    <col min="12295" max="12295" width="8.1" style="1" customWidth="1"/>
    <col min="12296" max="12544" width="8.8" style="1"/>
    <col min="12545" max="12545" width="19.5" style="1" customWidth="1"/>
    <col min="12546" max="12546" width="7.4" style="1" customWidth="1"/>
    <col min="12547" max="12547" width="7.3" style="1" customWidth="1"/>
    <col min="12548" max="12548" width="7.5" style="1" customWidth="1"/>
    <col min="12549" max="12549" width="7.8" style="1" customWidth="1"/>
    <col min="12550" max="12550" width="8.4" style="1" customWidth="1"/>
    <col min="12551" max="12551" width="8.1" style="1" customWidth="1"/>
    <col min="12552" max="12800" width="8.8" style="1"/>
    <col min="12801" max="12801" width="19.5" style="1" customWidth="1"/>
    <col min="12802" max="12802" width="7.4" style="1" customWidth="1"/>
    <col min="12803" max="12803" width="7.3" style="1" customWidth="1"/>
    <col min="12804" max="12804" width="7.5" style="1" customWidth="1"/>
    <col min="12805" max="12805" width="7.8" style="1" customWidth="1"/>
    <col min="12806" max="12806" width="8.4" style="1" customWidth="1"/>
    <col min="12807" max="12807" width="8.1" style="1" customWidth="1"/>
    <col min="12808" max="13056" width="8.8" style="1"/>
    <col min="13057" max="13057" width="19.5" style="1" customWidth="1"/>
    <col min="13058" max="13058" width="7.4" style="1" customWidth="1"/>
    <col min="13059" max="13059" width="7.3" style="1" customWidth="1"/>
    <col min="13060" max="13060" width="7.5" style="1" customWidth="1"/>
    <col min="13061" max="13061" width="7.8" style="1" customWidth="1"/>
    <col min="13062" max="13062" width="8.4" style="1" customWidth="1"/>
    <col min="13063" max="13063" width="8.1" style="1" customWidth="1"/>
    <col min="13064" max="13312" width="8.8" style="1"/>
    <col min="13313" max="13313" width="19.5" style="1" customWidth="1"/>
    <col min="13314" max="13314" width="7.4" style="1" customWidth="1"/>
    <col min="13315" max="13315" width="7.3" style="1" customWidth="1"/>
    <col min="13316" max="13316" width="7.5" style="1" customWidth="1"/>
    <col min="13317" max="13317" width="7.8" style="1" customWidth="1"/>
    <col min="13318" max="13318" width="8.4" style="1" customWidth="1"/>
    <col min="13319" max="13319" width="8.1" style="1" customWidth="1"/>
    <col min="13320" max="13568" width="8.8" style="1"/>
    <col min="13569" max="13569" width="19.5" style="1" customWidth="1"/>
    <col min="13570" max="13570" width="7.4" style="1" customWidth="1"/>
    <col min="13571" max="13571" width="7.3" style="1" customWidth="1"/>
    <col min="13572" max="13572" width="7.5" style="1" customWidth="1"/>
    <col min="13573" max="13573" width="7.8" style="1" customWidth="1"/>
    <col min="13574" max="13574" width="8.4" style="1" customWidth="1"/>
    <col min="13575" max="13575" width="8.1" style="1" customWidth="1"/>
    <col min="13576" max="13824" width="8.8" style="1"/>
    <col min="13825" max="13825" width="19.5" style="1" customWidth="1"/>
    <col min="13826" max="13826" width="7.4" style="1" customWidth="1"/>
    <col min="13827" max="13827" width="7.3" style="1" customWidth="1"/>
    <col min="13828" max="13828" width="7.5" style="1" customWidth="1"/>
    <col min="13829" max="13829" width="7.8" style="1" customWidth="1"/>
    <col min="13830" max="13830" width="8.4" style="1" customWidth="1"/>
    <col min="13831" max="13831" width="8.1" style="1" customWidth="1"/>
    <col min="13832" max="14080" width="8.8" style="1"/>
    <col min="14081" max="14081" width="19.5" style="1" customWidth="1"/>
    <col min="14082" max="14082" width="7.4" style="1" customWidth="1"/>
    <col min="14083" max="14083" width="7.3" style="1" customWidth="1"/>
    <col min="14084" max="14084" width="7.5" style="1" customWidth="1"/>
    <col min="14085" max="14085" width="7.8" style="1" customWidth="1"/>
    <col min="14086" max="14086" width="8.4" style="1" customWidth="1"/>
    <col min="14087" max="14087" width="8.1" style="1" customWidth="1"/>
    <col min="14088" max="14336" width="8.8" style="1"/>
    <col min="14337" max="14337" width="19.5" style="1" customWidth="1"/>
    <col min="14338" max="14338" width="7.4" style="1" customWidth="1"/>
    <col min="14339" max="14339" width="7.3" style="1" customWidth="1"/>
    <col min="14340" max="14340" width="7.5" style="1" customWidth="1"/>
    <col min="14341" max="14341" width="7.8" style="1" customWidth="1"/>
    <col min="14342" max="14342" width="8.4" style="1" customWidth="1"/>
    <col min="14343" max="14343" width="8.1" style="1" customWidth="1"/>
    <col min="14344" max="14592" width="8.8" style="1"/>
    <col min="14593" max="14593" width="19.5" style="1" customWidth="1"/>
    <col min="14594" max="14594" width="7.4" style="1" customWidth="1"/>
    <col min="14595" max="14595" width="7.3" style="1" customWidth="1"/>
    <col min="14596" max="14596" width="7.5" style="1" customWidth="1"/>
    <col min="14597" max="14597" width="7.8" style="1" customWidth="1"/>
    <col min="14598" max="14598" width="8.4" style="1" customWidth="1"/>
    <col min="14599" max="14599" width="8.1" style="1" customWidth="1"/>
    <col min="14600" max="14848" width="8.8" style="1"/>
    <col min="14849" max="14849" width="19.5" style="1" customWidth="1"/>
    <col min="14850" max="14850" width="7.4" style="1" customWidth="1"/>
    <col min="14851" max="14851" width="7.3" style="1" customWidth="1"/>
    <col min="14852" max="14852" width="7.5" style="1" customWidth="1"/>
    <col min="14853" max="14853" width="7.8" style="1" customWidth="1"/>
    <col min="14854" max="14854" width="8.4" style="1" customWidth="1"/>
    <col min="14855" max="14855" width="8.1" style="1" customWidth="1"/>
    <col min="14856" max="15104" width="8.8" style="1"/>
    <col min="15105" max="15105" width="19.5" style="1" customWidth="1"/>
    <col min="15106" max="15106" width="7.4" style="1" customWidth="1"/>
    <col min="15107" max="15107" width="7.3" style="1" customWidth="1"/>
    <col min="15108" max="15108" width="7.5" style="1" customWidth="1"/>
    <col min="15109" max="15109" width="7.8" style="1" customWidth="1"/>
    <col min="15110" max="15110" width="8.4" style="1" customWidth="1"/>
    <col min="15111" max="15111" width="8.1" style="1" customWidth="1"/>
    <col min="15112" max="15360" width="8.8" style="1"/>
    <col min="15361" max="15361" width="19.5" style="1" customWidth="1"/>
    <col min="15362" max="15362" width="7.4" style="1" customWidth="1"/>
    <col min="15363" max="15363" width="7.3" style="1" customWidth="1"/>
    <col min="15364" max="15364" width="7.5" style="1" customWidth="1"/>
    <col min="15365" max="15365" width="7.8" style="1" customWidth="1"/>
    <col min="15366" max="15366" width="8.4" style="1" customWidth="1"/>
    <col min="15367" max="15367" width="8.1" style="1" customWidth="1"/>
    <col min="15368" max="15616" width="8.8" style="1"/>
    <col min="15617" max="15617" width="19.5" style="1" customWidth="1"/>
    <col min="15618" max="15618" width="7.4" style="1" customWidth="1"/>
    <col min="15619" max="15619" width="7.3" style="1" customWidth="1"/>
    <col min="15620" max="15620" width="7.5" style="1" customWidth="1"/>
    <col min="15621" max="15621" width="7.8" style="1" customWidth="1"/>
    <col min="15622" max="15622" width="8.4" style="1" customWidth="1"/>
    <col min="15623" max="15623" width="8.1" style="1" customWidth="1"/>
    <col min="15624" max="15872" width="8.8" style="1"/>
    <col min="15873" max="15873" width="19.5" style="1" customWidth="1"/>
    <col min="15874" max="15874" width="7.4" style="1" customWidth="1"/>
    <col min="15875" max="15875" width="7.3" style="1" customWidth="1"/>
    <col min="15876" max="15876" width="7.5" style="1" customWidth="1"/>
    <col min="15877" max="15877" width="7.8" style="1" customWidth="1"/>
    <col min="15878" max="15878" width="8.4" style="1" customWidth="1"/>
    <col min="15879" max="15879" width="8.1" style="1" customWidth="1"/>
    <col min="15880" max="16128" width="8.8" style="1"/>
    <col min="16129" max="16129" width="19.5" style="1" customWidth="1"/>
    <col min="16130" max="16130" width="7.4" style="1" customWidth="1"/>
    <col min="16131" max="16131" width="7.3" style="1" customWidth="1"/>
    <col min="16132" max="16132" width="7.5" style="1" customWidth="1"/>
    <col min="16133" max="16133" width="7.8" style="1" customWidth="1"/>
    <col min="16134" max="16134" width="8.4" style="1" customWidth="1"/>
    <col min="16135" max="16135" width="8.1" style="1" customWidth="1"/>
    <col min="16136" max="16384" width="8.8" style="1"/>
  </cols>
  <sheetData>
    <row r="1" ht="29.25" customHeight="1" spans="1:7">
      <c r="A1" s="2" t="s">
        <v>85</v>
      </c>
      <c r="B1" s="2"/>
      <c r="C1" s="2"/>
      <c r="D1" s="3"/>
      <c r="E1" s="3"/>
      <c r="F1" s="3"/>
      <c r="G1" s="3"/>
    </row>
    <row r="2" ht="39" customHeight="1" spans="1:7">
      <c r="A2" s="4" t="s">
        <v>86</v>
      </c>
      <c r="B2" s="4"/>
      <c r="C2" s="4"/>
      <c r="D2" s="4"/>
      <c r="E2" s="4"/>
      <c r="F2" s="4"/>
      <c r="G2" s="4"/>
    </row>
    <row r="3" ht="19.5" customHeight="1" spans="1:7">
      <c r="A3" s="5"/>
      <c r="B3" s="5"/>
      <c r="C3" s="5"/>
      <c r="D3" s="5"/>
      <c r="E3" s="5"/>
      <c r="F3" s="3"/>
      <c r="G3" s="6" t="s">
        <v>2</v>
      </c>
    </row>
    <row r="4" ht="33" customHeight="1" spans="1:7">
      <c r="A4" s="7" t="s">
        <v>87</v>
      </c>
      <c r="B4" s="8" t="s">
        <v>88</v>
      </c>
      <c r="C4" s="9"/>
      <c r="D4" s="10" t="s">
        <v>89</v>
      </c>
      <c r="E4" s="11"/>
      <c r="F4" s="10" t="s">
        <v>90</v>
      </c>
      <c r="G4" s="11"/>
    </row>
    <row r="5" ht="54" customHeight="1" spans="1:7">
      <c r="A5" s="7"/>
      <c r="B5" s="12" t="s">
        <v>4</v>
      </c>
      <c r="C5" s="12" t="s">
        <v>91</v>
      </c>
      <c r="D5" s="12" t="s">
        <v>4</v>
      </c>
      <c r="E5" s="12" t="s">
        <v>91</v>
      </c>
      <c r="F5" s="12" t="s">
        <v>4</v>
      </c>
      <c r="G5" s="12" t="s">
        <v>91</v>
      </c>
    </row>
    <row r="6" ht="28.5" customHeight="1" spans="1:7">
      <c r="A6" s="13" t="s">
        <v>92</v>
      </c>
      <c r="B6" s="14">
        <f t="shared" ref="B6:C14" si="0">D6+F6</f>
        <v>14408.46</v>
      </c>
      <c r="C6" s="14">
        <f t="shared" si="0"/>
        <v>16415.45</v>
      </c>
      <c r="D6" s="14">
        <v>14049.1</v>
      </c>
      <c r="E6" s="14">
        <f>D14</f>
        <v>15838.58</v>
      </c>
      <c r="F6" s="14">
        <v>359.36</v>
      </c>
      <c r="G6" s="14">
        <f>F14</f>
        <v>576.870000000002</v>
      </c>
    </row>
    <row r="7" ht="28.5" customHeight="1" spans="1:7">
      <c r="A7" s="13" t="s">
        <v>93</v>
      </c>
      <c r="B7" s="14">
        <f t="shared" si="0"/>
        <v>45997.21</v>
      </c>
      <c r="C7" s="14">
        <f t="shared" si="0"/>
        <v>52695.87</v>
      </c>
      <c r="D7" s="14">
        <f>SUM(D8:D11)</f>
        <v>12132.38</v>
      </c>
      <c r="E7" s="14">
        <f>SUM(E8:E11)</f>
        <v>11631.87</v>
      </c>
      <c r="F7" s="14">
        <v>33864.83</v>
      </c>
      <c r="G7" s="14">
        <v>41064</v>
      </c>
    </row>
    <row r="8" ht="28.5" customHeight="1" spans="1:7">
      <c r="A8" s="13" t="s">
        <v>94</v>
      </c>
      <c r="B8" s="14">
        <f t="shared" si="0"/>
        <v>16103.75</v>
      </c>
      <c r="C8" s="14">
        <f t="shared" si="0"/>
        <v>15479.13</v>
      </c>
      <c r="D8" s="14">
        <v>1686.92</v>
      </c>
      <c r="E8" s="14">
        <v>1771.27</v>
      </c>
      <c r="F8" s="14">
        <v>14416.83</v>
      </c>
      <c r="G8" s="14">
        <v>13707.86</v>
      </c>
    </row>
    <row r="9" ht="28.5" customHeight="1" spans="1:7">
      <c r="A9" s="13" t="s">
        <v>95</v>
      </c>
      <c r="B9" s="14">
        <f t="shared" si="0"/>
        <v>29829.02</v>
      </c>
      <c r="C9" s="14">
        <f t="shared" si="0"/>
        <v>37145.14</v>
      </c>
      <c r="D9" s="14">
        <v>10393.02</v>
      </c>
      <c r="E9" s="14">
        <v>9801</v>
      </c>
      <c r="F9" s="14">
        <v>19436</v>
      </c>
      <c r="G9" s="14">
        <v>27344.14</v>
      </c>
    </row>
    <row r="10" ht="28.5" customHeight="1" spans="1:7">
      <c r="A10" s="13" t="s">
        <v>96</v>
      </c>
      <c r="B10" s="14">
        <f t="shared" si="0"/>
        <v>32.44</v>
      </c>
      <c r="C10" s="14">
        <f t="shared" si="0"/>
        <v>39.6</v>
      </c>
      <c r="D10" s="14">
        <v>20.44</v>
      </c>
      <c r="E10" s="14">
        <v>27.6</v>
      </c>
      <c r="F10" s="14">
        <v>12</v>
      </c>
      <c r="G10" s="14">
        <v>12</v>
      </c>
    </row>
    <row r="11" ht="28.5" customHeight="1" spans="1:7">
      <c r="A11" s="13" t="s">
        <v>97</v>
      </c>
      <c r="B11" s="14">
        <f t="shared" si="0"/>
        <v>32</v>
      </c>
      <c r="C11" s="14">
        <f t="shared" si="0"/>
        <v>32</v>
      </c>
      <c r="D11" s="14">
        <v>32</v>
      </c>
      <c r="E11" s="14">
        <v>32</v>
      </c>
      <c r="F11" s="14">
        <v>0</v>
      </c>
      <c r="G11" s="14">
        <v>0</v>
      </c>
    </row>
    <row r="12" ht="28.5" customHeight="1" spans="1:7">
      <c r="A12" s="13" t="s">
        <v>98</v>
      </c>
      <c r="B12" s="14">
        <f t="shared" si="0"/>
        <v>43990.22</v>
      </c>
      <c r="C12" s="14">
        <f t="shared" si="0"/>
        <v>52184.9</v>
      </c>
      <c r="D12" s="14">
        <v>10342.9</v>
      </c>
      <c r="E12" s="14">
        <v>11132.9</v>
      </c>
      <c r="F12" s="14">
        <v>33647.32</v>
      </c>
      <c r="G12" s="14">
        <v>41052</v>
      </c>
    </row>
    <row r="13" ht="28.5" customHeight="1" spans="1:7">
      <c r="A13" s="13" t="s">
        <v>99</v>
      </c>
      <c r="B13" s="14">
        <f t="shared" si="0"/>
        <v>2006.99</v>
      </c>
      <c r="C13" s="14">
        <f t="shared" si="0"/>
        <v>510.970000000001</v>
      </c>
      <c r="D13" s="14">
        <f>D7-D12</f>
        <v>1789.48</v>
      </c>
      <c r="E13" s="14">
        <f t="shared" ref="E13:G13" si="1">E7-E12</f>
        <v>498.970000000001</v>
      </c>
      <c r="F13" s="14">
        <f t="shared" si="1"/>
        <v>217.510000000002</v>
      </c>
      <c r="G13" s="14">
        <f t="shared" si="1"/>
        <v>12</v>
      </c>
    </row>
    <row r="14" ht="28.5" customHeight="1" spans="1:7">
      <c r="A14" s="13" t="s">
        <v>100</v>
      </c>
      <c r="B14" s="14">
        <f t="shared" si="0"/>
        <v>16415.45</v>
      </c>
      <c r="C14" s="14">
        <f t="shared" si="0"/>
        <v>16926.42</v>
      </c>
      <c r="D14" s="14">
        <f>D6+D13</f>
        <v>15838.58</v>
      </c>
      <c r="E14" s="14">
        <f t="shared" ref="E14:G14" si="2">E6+E13</f>
        <v>16337.55</v>
      </c>
      <c r="F14" s="14">
        <f t="shared" si="2"/>
        <v>576.870000000002</v>
      </c>
      <c r="G14" s="14">
        <f t="shared" si="2"/>
        <v>588.870000000002</v>
      </c>
    </row>
  </sheetData>
  <mergeCells count="5">
    <mergeCell ref="A2:G2"/>
    <mergeCell ref="B4:C4"/>
    <mergeCell ref="D4:E4"/>
    <mergeCell ref="F4:G4"/>
    <mergeCell ref="A4:A5"/>
  </mergeCells>
  <printOptions horizontalCentered="1"/>
  <pageMargins left="0.43" right="0.41" top="0.748031496062992" bottom="0.748031496062992" header="0.31496062992126" footer="0.31496062992126"/>
  <pageSetup paperSize="9" orientation="portrait"/>
  <headerFooter/>
  <ignoredErrors>
    <ignoredError sqref="D7: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1.一般收入</vt:lpstr>
      <vt:lpstr>2.一般支出</vt:lpstr>
      <vt:lpstr>3.基金收入</vt:lpstr>
      <vt:lpstr>4.基金支出 </vt:lpstr>
      <vt:lpstr>5.社保收支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2022-11-29T03:45:00Z</dcterms:created>
  <cp:lastPrinted>2022-11-29T05:02:00Z</cp:lastPrinted>
  <dcterms:modified xsi:type="dcterms:W3CDTF">2023-12-13T05:16:31Z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E0DD2EB5558345A8BE8C4C22ED21C321</vt:lpwstr>
  </property>
  <property fmtid="{D5CDD505-2E9C-101B-9397-08002B2CF9AE}" pid="3" name="KSOProductBuildVer">
    <vt:lpwstr>2052-12.1.0.15990</vt:lpwstr>
  </property>
</Properties>
</file>