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1235" yWindow="-15" windowWidth="11850" windowHeight="9435" tabRatio="716" firstSheet="1" activeTab="2"/>
  </bookViews>
  <sheets>
    <sheet name="封面" sheetId="1" r:id="rId1"/>
    <sheet name="目录" sheetId="2" r:id="rId2"/>
    <sheet name="表一" sheetId="3" r:id="rId3"/>
    <sheet name="表二" sheetId="4" r:id="rId4"/>
    <sheet name="表三" sheetId="5" r:id="rId5"/>
    <sheet name="表四" sheetId="6" r:id="rId6"/>
    <sheet name="表五 " sheetId="19" r:id="rId7"/>
    <sheet name="表六 (1)" sheetId="8" r:id="rId8"/>
    <sheet name="表六（2)" sheetId="9" r:id="rId9"/>
    <sheet name="表七 (1)" sheetId="10" r:id="rId10"/>
    <sheet name="表七(2)" sheetId="11" r:id="rId11"/>
    <sheet name="表八" sheetId="12" r:id="rId12"/>
    <sheet name="表九" sheetId="13" r:id="rId13"/>
    <sheet name="表十" sheetId="14" r:id="rId14"/>
    <sheet name="表十一" sheetId="15" r:id="rId15"/>
    <sheet name="表十二" sheetId="16" r:id="rId16"/>
    <sheet name="表十三" sheetId="17" r:id="rId17"/>
    <sheet name="表十四" sheetId="18" r:id="rId18"/>
  </sheets>
  <externalReferences>
    <externalReference r:id="rId19"/>
  </externalReferences>
  <definedNames>
    <definedName name="_xlnm._FilterDatabase" localSheetId="3" hidden="1">表二!$A$6:$G$1278</definedName>
    <definedName name="_xlnm._FilterDatabase" localSheetId="4" hidden="1">表三!$A$6:$L$77</definedName>
    <definedName name="_xlnm._FilterDatabase" localSheetId="5" hidden="1">表四!$A$5:$I$210</definedName>
    <definedName name="_xlnm.Print_Titles" localSheetId="3">表二!$2:$5</definedName>
    <definedName name="_xlnm.Print_Titles" localSheetId="12">表九!$2:$6</definedName>
    <definedName name="_xlnm.Print_Titles" localSheetId="7">'表六 (1)'!$A:$A</definedName>
    <definedName name="_xlnm.Print_Titles" localSheetId="8">'表六（2)'!$A:$A</definedName>
    <definedName name="_xlnm.Print_Titles" localSheetId="9">'表七 (1)'!$A:$A</definedName>
    <definedName name="_xlnm.Print_Titles" localSheetId="10">'表七(2)'!$A:$A</definedName>
    <definedName name="_xlnm.Print_Titles" localSheetId="4">表三!$2:$6</definedName>
    <definedName name="_xlnm.Print_Titles" localSheetId="13">表十!$1:$5</definedName>
    <definedName name="_xlnm.Print_Titles" localSheetId="5">表四!$1:$5</definedName>
    <definedName name="_xlnm.Print_Titles" localSheetId="6">'表五 '!$B:$B,'表五 '!$1:$4</definedName>
    <definedName name="_xlnm.Print_Titles" localSheetId="2">表一!$2:$5</definedName>
    <definedName name="地区名称" localSheetId="3">[1]封面!$B$2:$B$6</definedName>
    <definedName name="地区名称" localSheetId="1">目录!#REF!</definedName>
    <definedName name="地区名称">封面!$B$2:$B$6</definedName>
  </definedNames>
  <calcPr calcId="125725"/>
</workbook>
</file>

<file path=xl/calcChain.xml><?xml version="1.0" encoding="utf-8"?>
<calcChain xmlns="http://schemas.openxmlformats.org/spreadsheetml/2006/main">
  <c r="E11" i="12"/>
  <c r="G10"/>
  <c r="F10"/>
  <c r="G9"/>
  <c r="F9"/>
  <c r="G8"/>
  <c r="E7"/>
  <c r="F7" s="1"/>
  <c r="D7"/>
  <c r="D11" s="1"/>
  <c r="C7"/>
  <c r="C11" s="1"/>
  <c r="F6"/>
  <c r="R32" i="19"/>
  <c r="Q32"/>
  <c r="P32"/>
  <c r="O32"/>
  <c r="N32"/>
  <c r="M32"/>
  <c r="L32"/>
  <c r="K32"/>
  <c r="J32"/>
  <c r="I32"/>
  <c r="H32"/>
  <c r="G32"/>
  <c r="F32"/>
  <c r="E32"/>
  <c r="D32"/>
  <c r="C31"/>
  <c r="C30"/>
  <c r="C29"/>
  <c r="C28"/>
  <c r="C27"/>
  <c r="C26"/>
  <c r="C25"/>
  <c r="C24"/>
  <c r="C23"/>
  <c r="C22"/>
  <c r="C21"/>
  <c r="C20"/>
  <c r="C19"/>
  <c r="C18"/>
  <c r="C17"/>
  <c r="C16"/>
  <c r="C15"/>
  <c r="C14"/>
  <c r="C13"/>
  <c r="C12"/>
  <c r="C11"/>
  <c r="C10"/>
  <c r="C9"/>
  <c r="C8"/>
  <c r="C32" s="1"/>
  <c r="C7"/>
  <c r="C6"/>
  <c r="E205" i="6"/>
  <c r="G205"/>
  <c r="H205"/>
  <c r="I205"/>
  <c r="D205"/>
  <c r="E73"/>
  <c r="G73"/>
  <c r="H73"/>
  <c r="I73"/>
  <c r="E196"/>
  <c r="G196"/>
  <c r="H196"/>
  <c r="I196"/>
  <c r="E132"/>
  <c r="G132"/>
  <c r="H132"/>
  <c r="I132"/>
  <c r="E39"/>
  <c r="G39"/>
  <c r="H39"/>
  <c r="I39"/>
  <c r="E139"/>
  <c r="G139"/>
  <c r="H139"/>
  <c r="I139"/>
  <c r="E148"/>
  <c r="F148"/>
  <c r="G148"/>
  <c r="H148"/>
  <c r="I148"/>
  <c r="E116"/>
  <c r="G116"/>
  <c r="H116"/>
  <c r="I116"/>
  <c r="E80"/>
  <c r="F80"/>
  <c r="G80"/>
  <c r="H80"/>
  <c r="I80"/>
  <c r="E187"/>
  <c r="F187"/>
  <c r="G187"/>
  <c r="H187"/>
  <c r="I187"/>
  <c r="D187"/>
  <c r="E102"/>
  <c r="F102"/>
  <c r="G102"/>
  <c r="H102"/>
  <c r="I102"/>
  <c r="E51"/>
  <c r="F51"/>
  <c r="G51"/>
  <c r="H51"/>
  <c r="I51"/>
  <c r="E6"/>
  <c r="F6"/>
  <c r="G6"/>
  <c r="H6"/>
  <c r="I6"/>
  <c r="I211" s="1"/>
  <c r="C7"/>
  <c r="C8"/>
  <c r="C9"/>
  <c r="C10"/>
  <c r="C11"/>
  <c r="C12"/>
  <c r="C13"/>
  <c r="C14"/>
  <c r="C15"/>
  <c r="C16"/>
  <c r="C17"/>
  <c r="C18"/>
  <c r="C19"/>
  <c r="C20"/>
  <c r="C21"/>
  <c r="C22"/>
  <c r="C23"/>
  <c r="C24"/>
  <c r="C25"/>
  <c r="C26"/>
  <c r="C27"/>
  <c r="C28"/>
  <c r="C29"/>
  <c r="C30"/>
  <c r="C31"/>
  <c r="C32"/>
  <c r="C33"/>
  <c r="C34"/>
  <c r="C35"/>
  <c r="C36"/>
  <c r="C37"/>
  <c r="C38"/>
  <c r="C40"/>
  <c r="C41"/>
  <c r="C42"/>
  <c r="C43"/>
  <c r="C44"/>
  <c r="C45"/>
  <c r="C46"/>
  <c r="C47"/>
  <c r="C48"/>
  <c r="C49"/>
  <c r="C50"/>
  <c r="C52"/>
  <c r="C53"/>
  <c r="C54"/>
  <c r="C55"/>
  <c r="C56"/>
  <c r="C57"/>
  <c r="C58"/>
  <c r="C59"/>
  <c r="C60"/>
  <c r="C61"/>
  <c r="C62"/>
  <c r="C63"/>
  <c r="C64"/>
  <c r="C65"/>
  <c r="C66"/>
  <c r="C67"/>
  <c r="C68"/>
  <c r="C69"/>
  <c r="C70"/>
  <c r="C71"/>
  <c r="C72"/>
  <c r="C74"/>
  <c r="C75"/>
  <c r="C76"/>
  <c r="C77"/>
  <c r="C78"/>
  <c r="C79"/>
  <c r="C81"/>
  <c r="C82"/>
  <c r="C83"/>
  <c r="C84"/>
  <c r="C85"/>
  <c r="C86"/>
  <c r="C87"/>
  <c r="C88"/>
  <c r="C89"/>
  <c r="C90"/>
  <c r="C91"/>
  <c r="C92"/>
  <c r="C93"/>
  <c r="C94"/>
  <c r="C95"/>
  <c r="C96"/>
  <c r="C97"/>
  <c r="C98"/>
  <c r="C99"/>
  <c r="C100"/>
  <c r="C101"/>
  <c r="C103"/>
  <c r="C104"/>
  <c r="C105"/>
  <c r="C106"/>
  <c r="C107"/>
  <c r="C108"/>
  <c r="C109"/>
  <c r="C110"/>
  <c r="C111"/>
  <c r="C112"/>
  <c r="C113"/>
  <c r="C114"/>
  <c r="C115"/>
  <c r="C117"/>
  <c r="C118"/>
  <c r="C119"/>
  <c r="C120"/>
  <c r="C121"/>
  <c r="C122"/>
  <c r="C123"/>
  <c r="C124"/>
  <c r="C125"/>
  <c r="C126"/>
  <c r="C127"/>
  <c r="C128"/>
  <c r="C129"/>
  <c r="C130"/>
  <c r="C131"/>
  <c r="C133"/>
  <c r="C134"/>
  <c r="C135"/>
  <c r="C136"/>
  <c r="C137"/>
  <c r="C138"/>
  <c r="C140"/>
  <c r="C141"/>
  <c r="C142"/>
  <c r="C143"/>
  <c r="C144"/>
  <c r="C145"/>
  <c r="C146"/>
  <c r="C147"/>
  <c r="C149"/>
  <c r="C150"/>
  <c r="C151"/>
  <c r="C152"/>
  <c r="C153"/>
  <c r="C154"/>
  <c r="C156"/>
  <c r="C157"/>
  <c r="C158"/>
  <c r="C159"/>
  <c r="C160"/>
  <c r="C161"/>
  <c r="C162"/>
  <c r="C164"/>
  <c r="C165"/>
  <c r="C166"/>
  <c r="C168"/>
  <c r="C169"/>
  <c r="C170"/>
  <c r="C171"/>
  <c r="C172"/>
  <c r="C173"/>
  <c r="C174"/>
  <c r="C175"/>
  <c r="C176"/>
  <c r="C177"/>
  <c r="C178"/>
  <c r="C179"/>
  <c r="C180"/>
  <c r="C181"/>
  <c r="C182"/>
  <c r="C183"/>
  <c r="C184"/>
  <c r="C185"/>
  <c r="C186"/>
  <c r="C188"/>
  <c r="C189"/>
  <c r="C190"/>
  <c r="C191"/>
  <c r="C192"/>
  <c r="C193"/>
  <c r="C194"/>
  <c r="C195"/>
  <c r="C197"/>
  <c r="C198"/>
  <c r="C199"/>
  <c r="C200"/>
  <c r="C201"/>
  <c r="C202"/>
  <c r="C203"/>
  <c r="C204"/>
  <c r="C206"/>
  <c r="C207"/>
  <c r="C208"/>
  <c r="C209"/>
  <c r="C210"/>
  <c r="D39"/>
  <c r="C39" s="1"/>
  <c r="D196"/>
  <c r="C196" s="1"/>
  <c r="D167"/>
  <c r="C167" s="1"/>
  <c r="D163"/>
  <c r="C163" s="1"/>
  <c r="D155"/>
  <c r="C155" s="1"/>
  <c r="D148"/>
  <c r="D139"/>
  <c r="D132"/>
  <c r="D102"/>
  <c r="D116"/>
  <c r="C116" s="1"/>
  <c r="D80"/>
  <c r="D73"/>
  <c r="D62"/>
  <c r="D51"/>
  <c r="D36"/>
  <c r="D6"/>
  <c r="B17" i="10"/>
  <c r="B7" i="14"/>
  <c r="B8"/>
  <c r="B9"/>
  <c r="B11"/>
  <c r="B12"/>
  <c r="B13"/>
  <c r="B14"/>
  <c r="B15"/>
  <c r="B16"/>
  <c r="B18"/>
  <c r="B19"/>
  <c r="B20"/>
  <c r="B21"/>
  <c r="B22"/>
  <c r="B23"/>
  <c r="B24"/>
  <c r="B25"/>
  <c r="B26"/>
  <c r="B27"/>
  <c r="B29"/>
  <c r="B30"/>
  <c r="B31"/>
  <c r="B32"/>
  <c r="B33"/>
  <c r="B34"/>
  <c r="B35"/>
  <c r="B36"/>
  <c r="B37"/>
  <c r="B38"/>
  <c r="B39"/>
  <c r="B40"/>
  <c r="B41"/>
  <c r="B42"/>
  <c r="B43"/>
  <c r="B44"/>
  <c r="B46"/>
  <c r="B47"/>
  <c r="B48"/>
  <c r="B49"/>
  <c r="B50"/>
  <c r="B51"/>
  <c r="B52"/>
  <c r="B53"/>
  <c r="B6"/>
  <c r="H54"/>
  <c r="D45"/>
  <c r="E45"/>
  <c r="F45"/>
  <c r="G45"/>
  <c r="H45"/>
  <c r="C45"/>
  <c r="D28"/>
  <c r="E28"/>
  <c r="F28"/>
  <c r="G28"/>
  <c r="H28"/>
  <c r="C28"/>
  <c r="D17"/>
  <c r="B17" s="1"/>
  <c r="E17"/>
  <c r="F17"/>
  <c r="G17"/>
  <c r="G54" s="1"/>
  <c r="H17"/>
  <c r="C17"/>
  <c r="D10"/>
  <c r="D54" s="1"/>
  <c r="E10"/>
  <c r="F10"/>
  <c r="F54" s="1"/>
  <c r="G10"/>
  <c r="H10"/>
  <c r="C10"/>
  <c r="B17" i="9"/>
  <c r="T18" i="8"/>
  <c r="C18"/>
  <c r="B18" s="1"/>
  <c r="C34" i="13"/>
  <c r="D707" i="4"/>
  <c r="D1274"/>
  <c r="D1269"/>
  <c r="D1268" s="1"/>
  <c r="D1262"/>
  <c r="D1258"/>
  <c r="D1254"/>
  <c r="D1241"/>
  <c r="D1233"/>
  <c r="D1226"/>
  <c r="D1215"/>
  <c r="D1201"/>
  <c r="D1195"/>
  <c r="D1189"/>
  <c r="D1171"/>
  <c r="D1166"/>
  <c r="D1162"/>
  <c r="D1150"/>
  <c r="D1147"/>
  <c r="D1132"/>
  <c r="D1105"/>
  <c r="D1094"/>
  <c r="D1091"/>
  <c r="D1088"/>
  <c r="D1082"/>
  <c r="D1072"/>
  <c r="D1065"/>
  <c r="D1061"/>
  <c r="D1055"/>
  <c r="D1045"/>
  <c r="D1038"/>
  <c r="D1030"/>
  <c r="D1023"/>
  <c r="D1012"/>
  <c r="D1007"/>
  <c r="D991"/>
  <c r="D981"/>
  <c r="D977"/>
  <c r="D972"/>
  <c r="D965"/>
  <c r="D955"/>
  <c r="D945"/>
  <c r="D923"/>
  <c r="D919"/>
  <c r="D916"/>
  <c r="D910"/>
  <c r="D903"/>
  <c r="D892"/>
  <c r="D864"/>
  <c r="D842"/>
  <c r="D816"/>
  <c r="D813"/>
  <c r="D811"/>
  <c r="D809"/>
  <c r="D806"/>
  <c r="D794"/>
  <c r="D791"/>
  <c r="D780"/>
  <c r="D772"/>
  <c r="D767"/>
  <c r="D764"/>
  <c r="D758"/>
  <c r="D751"/>
  <c r="D744"/>
  <c r="D735"/>
  <c r="D731"/>
  <c r="D721"/>
  <c r="D718"/>
  <c r="D716"/>
  <c r="D704"/>
  <c r="D700"/>
  <c r="D696"/>
  <c r="D691"/>
  <c r="D687"/>
  <c r="D684"/>
  <c r="D672"/>
  <c r="D668"/>
  <c r="D653"/>
  <c r="D648"/>
  <c r="D645"/>
  <c r="D642"/>
  <c r="D634"/>
  <c r="D630"/>
  <c r="D626"/>
  <c r="D623"/>
  <c r="D620"/>
  <c r="D617"/>
  <c r="D614"/>
  <c r="D611"/>
  <c r="D605"/>
  <c r="D596"/>
  <c r="D588"/>
  <c r="D581"/>
  <c r="D572"/>
  <c r="D562"/>
  <c r="D558"/>
  <c r="D549"/>
  <c r="D547"/>
  <c r="D539"/>
  <c r="D520"/>
  <c r="D515"/>
  <c r="D507"/>
  <c r="D498"/>
  <c r="D487"/>
  <c r="D479"/>
  <c r="D463"/>
  <c r="D457"/>
  <c r="D453"/>
  <c r="D449"/>
  <c r="D442"/>
  <c r="D437"/>
  <c r="D432"/>
  <c r="D427"/>
  <c r="D421"/>
  <c r="D412"/>
  <c r="D407"/>
  <c r="D404"/>
  <c r="D397"/>
  <c r="D391"/>
  <c r="D387"/>
  <c r="D383"/>
  <c r="D379"/>
  <c r="D373"/>
  <c r="D367"/>
  <c r="D360"/>
  <c r="D355"/>
  <c r="D351"/>
  <c r="D345"/>
  <c r="D337"/>
  <c r="D327"/>
  <c r="D317"/>
  <c r="D303"/>
  <c r="D294"/>
  <c r="D286"/>
  <c r="D279"/>
  <c r="D268"/>
  <c r="D265"/>
  <c r="D262"/>
  <c r="D254"/>
  <c r="D252"/>
  <c r="D250"/>
  <c r="D246"/>
  <c r="D243"/>
  <c r="D241"/>
  <c r="D236"/>
  <c r="D232"/>
  <c r="D217"/>
  <c r="D210"/>
  <c r="D204"/>
  <c r="D198"/>
  <c r="D190"/>
  <c r="D183"/>
  <c r="D176"/>
  <c r="D169"/>
  <c r="D162"/>
  <c r="D155"/>
  <c r="D149"/>
  <c r="D141"/>
  <c r="D134"/>
  <c r="D122"/>
  <c r="D111"/>
  <c r="D102"/>
  <c r="D89"/>
  <c r="D80"/>
  <c r="D72"/>
  <c r="D61"/>
  <c r="D50"/>
  <c r="D39"/>
  <c r="D28"/>
  <c r="D19"/>
  <c r="D7"/>
  <c r="E1274"/>
  <c r="E1269"/>
  <c r="E1268" s="1"/>
  <c r="E1262"/>
  <c r="E1258"/>
  <c r="E1254"/>
  <c r="E1241"/>
  <c r="E1233"/>
  <c r="E1226"/>
  <c r="E1215"/>
  <c r="E1201"/>
  <c r="E1195"/>
  <c r="E1189"/>
  <c r="E1171"/>
  <c r="E1166"/>
  <c r="E1162"/>
  <c r="E1150"/>
  <c r="E1147"/>
  <c r="E1132"/>
  <c r="E1105"/>
  <c r="E1094"/>
  <c r="E1091"/>
  <c r="E1088"/>
  <c r="E1082"/>
  <c r="E1072"/>
  <c r="E1065"/>
  <c r="E1061"/>
  <c r="E1055"/>
  <c r="E1045"/>
  <c r="E1038"/>
  <c r="E1030"/>
  <c r="E1023"/>
  <c r="E1012"/>
  <c r="E1007"/>
  <c r="E991"/>
  <c r="E981"/>
  <c r="E977"/>
  <c r="E972"/>
  <c r="E965"/>
  <c r="E955"/>
  <c r="E945"/>
  <c r="E923"/>
  <c r="E919"/>
  <c r="E916"/>
  <c r="E910"/>
  <c r="E903"/>
  <c r="E892"/>
  <c r="E864"/>
  <c r="E842"/>
  <c r="E816"/>
  <c r="E813"/>
  <c r="E811"/>
  <c r="E809"/>
  <c r="E806"/>
  <c r="E794"/>
  <c r="E791"/>
  <c r="E780"/>
  <c r="E772"/>
  <c r="E767"/>
  <c r="E764"/>
  <c r="E758"/>
  <c r="E751"/>
  <c r="E744"/>
  <c r="E735"/>
  <c r="E731"/>
  <c r="E721"/>
  <c r="E718"/>
  <c r="E716"/>
  <c r="E707"/>
  <c r="E704"/>
  <c r="E700"/>
  <c r="E696"/>
  <c r="E691"/>
  <c r="E687"/>
  <c r="E684"/>
  <c r="E672"/>
  <c r="E668"/>
  <c r="E653"/>
  <c r="E648"/>
  <c r="E645"/>
  <c r="E642"/>
  <c r="E634"/>
  <c r="E630"/>
  <c r="E626"/>
  <c r="E623"/>
  <c r="E620"/>
  <c r="E617"/>
  <c r="E614"/>
  <c r="E611"/>
  <c r="E605"/>
  <c r="E596"/>
  <c r="E588"/>
  <c r="E581"/>
  <c r="E572"/>
  <c r="E562"/>
  <c r="E558"/>
  <c r="E549"/>
  <c r="E547"/>
  <c r="E539"/>
  <c r="E520"/>
  <c r="E515"/>
  <c r="E507"/>
  <c r="E498"/>
  <c r="E487"/>
  <c r="E479"/>
  <c r="E463"/>
  <c r="E457"/>
  <c r="E453"/>
  <c r="E449"/>
  <c r="E442"/>
  <c r="E437"/>
  <c r="E432"/>
  <c r="E427"/>
  <c r="E421"/>
  <c r="E412"/>
  <c r="E407"/>
  <c r="E404"/>
  <c r="E397"/>
  <c r="E391"/>
  <c r="E387"/>
  <c r="E383"/>
  <c r="E379"/>
  <c r="E373"/>
  <c r="E367"/>
  <c r="E360"/>
  <c r="E355"/>
  <c r="E351"/>
  <c r="E345"/>
  <c r="E337"/>
  <c r="E327"/>
  <c r="E317"/>
  <c r="E303"/>
  <c r="E294"/>
  <c r="E286"/>
  <c r="E279"/>
  <c r="E268"/>
  <c r="E265"/>
  <c r="E262"/>
  <c r="E254"/>
  <c r="E252"/>
  <c r="E250"/>
  <c r="E246"/>
  <c r="E243"/>
  <c r="E241"/>
  <c r="E236"/>
  <c r="E232"/>
  <c r="E217"/>
  <c r="E210"/>
  <c r="E204"/>
  <c r="E198"/>
  <c r="E190"/>
  <c r="E183"/>
  <c r="E176"/>
  <c r="E169"/>
  <c r="E162"/>
  <c r="E155"/>
  <c r="E149"/>
  <c r="E141"/>
  <c r="E134"/>
  <c r="E122"/>
  <c r="E111"/>
  <c r="E102"/>
  <c r="E89"/>
  <c r="E80"/>
  <c r="E72"/>
  <c r="E61"/>
  <c r="E50"/>
  <c r="E39"/>
  <c r="E28"/>
  <c r="E19"/>
  <c r="E7"/>
  <c r="C1274"/>
  <c r="C1269"/>
  <c r="C1268" s="1"/>
  <c r="C1262"/>
  <c r="C1258"/>
  <c r="C1254"/>
  <c r="C1241"/>
  <c r="C1233"/>
  <c r="C1226"/>
  <c r="C1215"/>
  <c r="C1201"/>
  <c r="C1195"/>
  <c r="C1189"/>
  <c r="C1171"/>
  <c r="C1166"/>
  <c r="C1162"/>
  <c r="C1150"/>
  <c r="C1147"/>
  <c r="C1132"/>
  <c r="C1105"/>
  <c r="C1094"/>
  <c r="C1091"/>
  <c r="C1088"/>
  <c r="C1082"/>
  <c r="C1072"/>
  <c r="C1065"/>
  <c r="C1061"/>
  <c r="C1055"/>
  <c r="C1045"/>
  <c r="C1038"/>
  <c r="C1030"/>
  <c r="C1023"/>
  <c r="C1012"/>
  <c r="C1007"/>
  <c r="C991"/>
  <c r="C981"/>
  <c r="C977"/>
  <c r="C972"/>
  <c r="C965"/>
  <c r="C955"/>
  <c r="C945"/>
  <c r="C923"/>
  <c r="C919"/>
  <c r="C916"/>
  <c r="C910"/>
  <c r="C903"/>
  <c r="C892"/>
  <c r="C864"/>
  <c r="C842"/>
  <c r="C816"/>
  <c r="C813"/>
  <c r="C811"/>
  <c r="C809"/>
  <c r="C806"/>
  <c r="C794"/>
  <c r="C791"/>
  <c r="C780"/>
  <c r="C772"/>
  <c r="C767"/>
  <c r="C764"/>
  <c r="C758"/>
  <c r="C751"/>
  <c r="C744"/>
  <c r="C735"/>
  <c r="C731"/>
  <c r="C721"/>
  <c r="C718"/>
  <c r="C716"/>
  <c r="C707"/>
  <c r="C704"/>
  <c r="C700"/>
  <c r="C696"/>
  <c r="C691"/>
  <c r="C687"/>
  <c r="C684"/>
  <c r="C672"/>
  <c r="C668"/>
  <c r="C653"/>
  <c r="C648"/>
  <c r="C645"/>
  <c r="C642"/>
  <c r="C634"/>
  <c r="C630"/>
  <c r="C626"/>
  <c r="C623"/>
  <c r="C620"/>
  <c r="C617"/>
  <c r="C614"/>
  <c r="C611"/>
  <c r="C605"/>
  <c r="C596"/>
  <c r="C588"/>
  <c r="C581"/>
  <c r="C572"/>
  <c r="C562"/>
  <c r="C558"/>
  <c r="C549"/>
  <c r="C547"/>
  <c r="C539"/>
  <c r="C520"/>
  <c r="C515"/>
  <c r="C507"/>
  <c r="C498"/>
  <c r="C487"/>
  <c r="C479"/>
  <c r="C463"/>
  <c r="C457"/>
  <c r="C453"/>
  <c r="C449"/>
  <c r="C442"/>
  <c r="C437"/>
  <c r="C432"/>
  <c r="C427"/>
  <c r="C421"/>
  <c r="C412"/>
  <c r="C407"/>
  <c r="C404"/>
  <c r="C397"/>
  <c r="C391"/>
  <c r="C387"/>
  <c r="C383"/>
  <c r="C379"/>
  <c r="C373"/>
  <c r="C367"/>
  <c r="C360"/>
  <c r="C355"/>
  <c r="C351"/>
  <c r="C345"/>
  <c r="C337"/>
  <c r="C327"/>
  <c r="C317"/>
  <c r="C303"/>
  <c r="C294"/>
  <c r="C286"/>
  <c r="C279"/>
  <c r="C268"/>
  <c r="C265"/>
  <c r="C262"/>
  <c r="C254"/>
  <c r="C252"/>
  <c r="C250"/>
  <c r="C246"/>
  <c r="C243"/>
  <c r="C241"/>
  <c r="C236"/>
  <c r="C232"/>
  <c r="C217"/>
  <c r="C210"/>
  <c r="C204"/>
  <c r="C198"/>
  <c r="C190"/>
  <c r="C183"/>
  <c r="C176"/>
  <c r="C169"/>
  <c r="C162"/>
  <c r="C155"/>
  <c r="C149"/>
  <c r="C141"/>
  <c r="C134"/>
  <c r="C122"/>
  <c r="C111"/>
  <c r="C102"/>
  <c r="C89"/>
  <c r="C80"/>
  <c r="C72"/>
  <c r="C61"/>
  <c r="C50"/>
  <c r="C39"/>
  <c r="C28"/>
  <c r="C19"/>
  <c r="C7"/>
  <c r="F11" i="12" l="1"/>
  <c r="G11"/>
  <c r="G7"/>
  <c r="B28" i="14"/>
  <c r="C139" i="6"/>
  <c r="C54" i="14"/>
  <c r="B45"/>
  <c r="C187" i="6"/>
  <c r="C205"/>
  <c r="C73"/>
  <c r="C102"/>
  <c r="C132"/>
  <c r="E211"/>
  <c r="C148"/>
  <c r="C80"/>
  <c r="H211"/>
  <c r="F211"/>
  <c r="G211"/>
  <c r="C51"/>
  <c r="C6"/>
  <c r="D211"/>
  <c r="E54" i="14"/>
  <c r="B54" s="1"/>
  <c r="B10"/>
  <c r="D1044" i="4"/>
  <c r="D1170"/>
  <c r="D519"/>
  <c r="D1214"/>
  <c r="D793"/>
  <c r="D462"/>
  <c r="D980"/>
  <c r="D647"/>
  <c r="D1149"/>
  <c r="D245"/>
  <c r="D354"/>
  <c r="D1064"/>
  <c r="D815"/>
  <c r="D720"/>
  <c r="D922"/>
  <c r="D1104"/>
  <c r="D235"/>
  <c r="D264"/>
  <c r="D6"/>
  <c r="D406"/>
  <c r="C793"/>
  <c r="E1064"/>
  <c r="C1044"/>
  <c r="C1104"/>
  <c r="C519"/>
  <c r="E235"/>
  <c r="E1149"/>
  <c r="C354"/>
  <c r="C462"/>
  <c r="E1044"/>
  <c r="E922"/>
  <c r="C1170"/>
  <c r="E6"/>
  <c r="E462"/>
  <c r="C647"/>
  <c r="C1064"/>
  <c r="E1170"/>
  <c r="C245"/>
  <c r="E519"/>
  <c r="E647"/>
  <c r="E1214"/>
  <c r="C815"/>
  <c r="C1149"/>
  <c r="C1214"/>
  <c r="E354"/>
  <c r="C922"/>
  <c r="E245"/>
  <c r="C235"/>
  <c r="C264"/>
  <c r="C720"/>
  <c r="C980"/>
  <c r="E264"/>
  <c r="E793"/>
  <c r="E815"/>
  <c r="C6"/>
  <c r="C406"/>
  <c r="E406"/>
  <c r="E980"/>
  <c r="E720"/>
  <c r="E1104"/>
  <c r="L256" i="13"/>
  <c r="K256"/>
  <c r="F256"/>
  <c r="E256"/>
  <c r="L255"/>
  <c r="K255"/>
  <c r="F255"/>
  <c r="E255"/>
  <c r="J254"/>
  <c r="J249" s="1"/>
  <c r="I254"/>
  <c r="I249" s="1"/>
  <c r="H254"/>
  <c r="F254"/>
  <c r="E254"/>
  <c r="L253"/>
  <c r="K253"/>
  <c r="F253"/>
  <c r="E253"/>
  <c r="L252"/>
  <c r="K252"/>
  <c r="F252"/>
  <c r="E252"/>
  <c r="L251"/>
  <c r="K251"/>
  <c r="F251"/>
  <c r="E251"/>
  <c r="L250"/>
  <c r="K250"/>
  <c r="F250"/>
  <c r="E250"/>
  <c r="H249"/>
  <c r="D249"/>
  <c r="C249"/>
  <c r="B249"/>
  <c r="L245"/>
  <c r="K245"/>
  <c r="L244"/>
  <c r="K244"/>
  <c r="L243"/>
  <c r="K243"/>
  <c r="L242"/>
  <c r="K242"/>
  <c r="L241"/>
  <c r="K241"/>
  <c r="L240"/>
  <c r="K240"/>
  <c r="L239"/>
  <c r="J239"/>
  <c r="K239" s="1"/>
  <c r="I239"/>
  <c r="H239"/>
  <c r="L238"/>
  <c r="K238"/>
  <c r="L237"/>
  <c r="K237"/>
  <c r="L236"/>
  <c r="K236"/>
  <c r="L235"/>
  <c r="K235"/>
  <c r="L234"/>
  <c r="K234"/>
  <c r="L233"/>
  <c r="K233"/>
  <c r="L232"/>
  <c r="K232"/>
  <c r="L231"/>
  <c r="K231"/>
  <c r="L230"/>
  <c r="K230"/>
  <c r="L229"/>
  <c r="K229"/>
  <c r="L228"/>
  <c r="K228"/>
  <c r="L227"/>
  <c r="K227"/>
  <c r="K226"/>
  <c r="J226"/>
  <c r="I226"/>
  <c r="H226"/>
  <c r="J225"/>
  <c r="L224"/>
  <c r="K224"/>
  <c r="L223"/>
  <c r="K223"/>
  <c r="L222"/>
  <c r="K222"/>
  <c r="L221"/>
  <c r="K221"/>
  <c r="L220"/>
  <c r="K220"/>
  <c r="L219"/>
  <c r="K219"/>
  <c r="L218"/>
  <c r="K218"/>
  <c r="L217"/>
  <c r="K217"/>
  <c r="L216"/>
  <c r="K216"/>
  <c r="L215"/>
  <c r="K215"/>
  <c r="L214"/>
  <c r="K214"/>
  <c r="L213"/>
  <c r="K213"/>
  <c r="L212"/>
  <c r="K212"/>
  <c r="L211"/>
  <c r="K211"/>
  <c r="L210"/>
  <c r="K210"/>
  <c r="J209"/>
  <c r="I209"/>
  <c r="H209"/>
  <c r="L208"/>
  <c r="K208"/>
  <c r="L207"/>
  <c r="K207"/>
  <c r="L206"/>
  <c r="K206"/>
  <c r="L205"/>
  <c r="K205"/>
  <c r="L204"/>
  <c r="K204"/>
  <c r="L203"/>
  <c r="K203"/>
  <c r="L202"/>
  <c r="K202"/>
  <c r="L201"/>
  <c r="K201"/>
  <c r="L200"/>
  <c r="K200"/>
  <c r="L199"/>
  <c r="K199"/>
  <c r="L198"/>
  <c r="K198"/>
  <c r="L197"/>
  <c r="K197"/>
  <c r="L196"/>
  <c r="K196"/>
  <c r="L195"/>
  <c r="K195"/>
  <c r="L194"/>
  <c r="K194"/>
  <c r="J193"/>
  <c r="I193"/>
  <c r="H193"/>
  <c r="L192"/>
  <c r="K192"/>
  <c r="L191"/>
  <c r="K191"/>
  <c r="L190"/>
  <c r="K190"/>
  <c r="L189"/>
  <c r="K189"/>
  <c r="L188"/>
  <c r="K188"/>
  <c r="L187"/>
  <c r="K187"/>
  <c r="L186"/>
  <c r="K186"/>
  <c r="L185"/>
  <c r="K185"/>
  <c r="L184"/>
  <c r="K184"/>
  <c r="L183"/>
  <c r="K183"/>
  <c r="J182"/>
  <c r="I182"/>
  <c r="H182"/>
  <c r="L181"/>
  <c r="K181"/>
  <c r="L180"/>
  <c r="K180"/>
  <c r="L179"/>
  <c r="K179"/>
  <c r="L178"/>
  <c r="K178"/>
  <c r="L177"/>
  <c r="K177"/>
  <c r="L176"/>
  <c r="K176"/>
  <c r="L175"/>
  <c r="K175"/>
  <c r="L174"/>
  <c r="K174"/>
  <c r="L173"/>
  <c r="K173"/>
  <c r="J172"/>
  <c r="K172" s="1"/>
  <c r="I172"/>
  <c r="H172"/>
  <c r="L171"/>
  <c r="K171"/>
  <c r="L170"/>
  <c r="K170"/>
  <c r="L169"/>
  <c r="K169"/>
  <c r="J168"/>
  <c r="I168"/>
  <c r="H168"/>
  <c r="L166"/>
  <c r="K166"/>
  <c r="L165"/>
  <c r="K165"/>
  <c r="L164"/>
  <c r="J164"/>
  <c r="K164" s="1"/>
  <c r="I164"/>
  <c r="H164"/>
  <c r="H163" s="1"/>
  <c r="I163"/>
  <c r="L162"/>
  <c r="K162"/>
  <c r="L161"/>
  <c r="K161"/>
  <c r="L160"/>
  <c r="K160"/>
  <c r="J159"/>
  <c r="K159" s="1"/>
  <c r="I159"/>
  <c r="H159"/>
  <c r="L158"/>
  <c r="K158"/>
  <c r="L157"/>
  <c r="K157"/>
  <c r="J156"/>
  <c r="L156" s="1"/>
  <c r="I156"/>
  <c r="H156"/>
  <c r="L155"/>
  <c r="K155"/>
  <c r="L154"/>
  <c r="K154"/>
  <c r="L153"/>
  <c r="K153"/>
  <c r="L152"/>
  <c r="K152"/>
  <c r="L151"/>
  <c r="K151"/>
  <c r="L150"/>
  <c r="K150"/>
  <c r="L149"/>
  <c r="K149"/>
  <c r="L148"/>
  <c r="K148"/>
  <c r="J147"/>
  <c r="I147"/>
  <c r="H147"/>
  <c r="L146"/>
  <c r="K146"/>
  <c r="L145"/>
  <c r="K145"/>
  <c r="L144"/>
  <c r="K144"/>
  <c r="L143"/>
  <c r="K143"/>
  <c r="L142"/>
  <c r="K142"/>
  <c r="L141"/>
  <c r="K141"/>
  <c r="I140"/>
  <c r="L140" s="1"/>
  <c r="H140"/>
  <c r="K140" s="1"/>
  <c r="L139"/>
  <c r="K139"/>
  <c r="L138"/>
  <c r="K138"/>
  <c r="L137"/>
  <c r="K137"/>
  <c r="L136"/>
  <c r="K136"/>
  <c r="L135"/>
  <c r="K135"/>
  <c r="L134"/>
  <c r="K134"/>
  <c r="L133"/>
  <c r="K133"/>
  <c r="L132"/>
  <c r="K132"/>
  <c r="I131"/>
  <c r="L131" s="1"/>
  <c r="H131"/>
  <c r="K131" s="1"/>
  <c r="L130"/>
  <c r="K130"/>
  <c r="L129"/>
  <c r="K129"/>
  <c r="L128"/>
  <c r="K128"/>
  <c r="L127"/>
  <c r="K127"/>
  <c r="J126"/>
  <c r="K126" s="1"/>
  <c r="I126"/>
  <c r="L126" s="1"/>
  <c r="H126"/>
  <c r="L125"/>
  <c r="K125"/>
  <c r="L124"/>
  <c r="K124"/>
  <c r="L123"/>
  <c r="K123"/>
  <c r="L122"/>
  <c r="K122"/>
  <c r="J121"/>
  <c r="I121"/>
  <c r="I120" s="1"/>
  <c r="H121"/>
  <c r="H120" s="1"/>
  <c r="L119"/>
  <c r="K119"/>
  <c r="L118"/>
  <c r="K118"/>
  <c r="L117"/>
  <c r="K117"/>
  <c r="L116"/>
  <c r="K116"/>
  <c r="J115"/>
  <c r="I115"/>
  <c r="H115"/>
  <c r="L114"/>
  <c r="K114"/>
  <c r="L113"/>
  <c r="K113"/>
  <c r="L112"/>
  <c r="K112"/>
  <c r="L111"/>
  <c r="K111"/>
  <c r="L110"/>
  <c r="H110"/>
  <c r="K110" s="1"/>
  <c r="L109"/>
  <c r="K109"/>
  <c r="L108"/>
  <c r="K108"/>
  <c r="L107"/>
  <c r="K107"/>
  <c r="L106"/>
  <c r="K106"/>
  <c r="J105"/>
  <c r="I105"/>
  <c r="H105"/>
  <c r="L103"/>
  <c r="K103"/>
  <c r="L102"/>
  <c r="K102"/>
  <c r="L101"/>
  <c r="K101"/>
  <c r="L100"/>
  <c r="K100"/>
  <c r="L99"/>
  <c r="K99"/>
  <c r="L98"/>
  <c r="K98"/>
  <c r="L97"/>
  <c r="K97"/>
  <c r="L96"/>
  <c r="K96"/>
  <c r="K95"/>
  <c r="J95"/>
  <c r="I95"/>
  <c r="H95"/>
  <c r="L94"/>
  <c r="K94"/>
  <c r="L93"/>
  <c r="K93"/>
  <c r="L92"/>
  <c r="J92"/>
  <c r="K92" s="1"/>
  <c r="I92"/>
  <c r="H92"/>
  <c r="L91"/>
  <c r="K91"/>
  <c r="L90"/>
  <c r="K90"/>
  <c r="L89"/>
  <c r="K89"/>
  <c r="L88"/>
  <c r="K88"/>
  <c r="L87"/>
  <c r="K87"/>
  <c r="J86"/>
  <c r="I86"/>
  <c r="H86"/>
  <c r="L85"/>
  <c r="K85"/>
  <c r="L84"/>
  <c r="K84"/>
  <c r="L83"/>
  <c r="K83"/>
  <c r="J82"/>
  <c r="I82"/>
  <c r="H82"/>
  <c r="L81"/>
  <c r="K81"/>
  <c r="L80"/>
  <c r="K80"/>
  <c r="L79"/>
  <c r="K79"/>
  <c r="J78"/>
  <c r="I78"/>
  <c r="H78"/>
  <c r="K78" s="1"/>
  <c r="L77"/>
  <c r="K77"/>
  <c r="L76"/>
  <c r="K76"/>
  <c r="L75"/>
  <c r="K75"/>
  <c r="J74"/>
  <c r="I74"/>
  <c r="H74"/>
  <c r="L73"/>
  <c r="K73"/>
  <c r="L72"/>
  <c r="K72"/>
  <c r="L71"/>
  <c r="K71"/>
  <c r="L70"/>
  <c r="K70"/>
  <c r="L69"/>
  <c r="K69"/>
  <c r="K68"/>
  <c r="J68"/>
  <c r="L68" s="1"/>
  <c r="I68"/>
  <c r="H68"/>
  <c r="L67"/>
  <c r="K67"/>
  <c r="L66"/>
  <c r="K66"/>
  <c r="L65"/>
  <c r="K65"/>
  <c r="L64"/>
  <c r="K64"/>
  <c r="J63"/>
  <c r="K63" s="1"/>
  <c r="I63"/>
  <c r="H63"/>
  <c r="L62"/>
  <c r="K62"/>
  <c r="L61"/>
  <c r="K61"/>
  <c r="L60"/>
  <c r="K60"/>
  <c r="L59"/>
  <c r="K59"/>
  <c r="L58"/>
  <c r="K58"/>
  <c r="L57"/>
  <c r="K57"/>
  <c r="L56"/>
  <c r="K56"/>
  <c r="L55"/>
  <c r="K55"/>
  <c r="L54"/>
  <c r="K54"/>
  <c r="L53"/>
  <c r="K53"/>
  <c r="L52"/>
  <c r="K52"/>
  <c r="F52"/>
  <c r="E52"/>
  <c r="L51"/>
  <c r="K51"/>
  <c r="F51"/>
  <c r="E51"/>
  <c r="L50"/>
  <c r="K50"/>
  <c r="F50"/>
  <c r="E50"/>
  <c r="L49"/>
  <c r="K49"/>
  <c r="F49"/>
  <c r="E49"/>
  <c r="L48"/>
  <c r="K48"/>
  <c r="F48"/>
  <c r="E48"/>
  <c r="J47"/>
  <c r="I47"/>
  <c r="L47" s="1"/>
  <c r="H47"/>
  <c r="F47"/>
  <c r="E47"/>
  <c r="J46"/>
  <c r="F46"/>
  <c r="E46"/>
  <c r="L45"/>
  <c r="K45"/>
  <c r="F45"/>
  <c r="E45"/>
  <c r="L44"/>
  <c r="K44"/>
  <c r="F44"/>
  <c r="E44"/>
  <c r="L43"/>
  <c r="K43"/>
  <c r="F43"/>
  <c r="E43"/>
  <c r="L42"/>
  <c r="K42"/>
  <c r="F42"/>
  <c r="E42"/>
  <c r="K41"/>
  <c r="I41"/>
  <c r="L41" s="1"/>
  <c r="H41"/>
  <c r="F41"/>
  <c r="E41"/>
  <c r="L40"/>
  <c r="K40"/>
  <c r="F40"/>
  <c r="E40"/>
  <c r="L39"/>
  <c r="K39"/>
  <c r="F39"/>
  <c r="E39"/>
  <c r="L38"/>
  <c r="K38"/>
  <c r="F38"/>
  <c r="E38"/>
  <c r="L37"/>
  <c r="K37"/>
  <c r="F37"/>
  <c r="E37"/>
  <c r="J36"/>
  <c r="L36" s="1"/>
  <c r="I36"/>
  <c r="H36"/>
  <c r="K36" s="1"/>
  <c r="F36"/>
  <c r="E36"/>
  <c r="H35"/>
  <c r="F35"/>
  <c r="E35"/>
  <c r="L34"/>
  <c r="K34"/>
  <c r="D34"/>
  <c r="F34" s="1"/>
  <c r="B34"/>
  <c r="L33"/>
  <c r="K33"/>
  <c r="F33"/>
  <c r="E33"/>
  <c r="K32"/>
  <c r="I32"/>
  <c r="L32" s="1"/>
  <c r="H32"/>
  <c r="F32"/>
  <c r="E32"/>
  <c r="L31"/>
  <c r="K31"/>
  <c r="F31"/>
  <c r="E31"/>
  <c r="L30"/>
  <c r="K30"/>
  <c r="F30"/>
  <c r="E30"/>
  <c r="L29"/>
  <c r="K29"/>
  <c r="F29"/>
  <c r="E29"/>
  <c r="J28"/>
  <c r="L28" s="1"/>
  <c r="I28"/>
  <c r="H28"/>
  <c r="H23" s="1"/>
  <c r="F28"/>
  <c r="E28"/>
  <c r="L27"/>
  <c r="K27"/>
  <c r="D27"/>
  <c r="C27"/>
  <c r="B27"/>
  <c r="E27" s="1"/>
  <c r="L26"/>
  <c r="K26"/>
  <c r="F26"/>
  <c r="E26"/>
  <c r="L25"/>
  <c r="K25"/>
  <c r="F25"/>
  <c r="E25"/>
  <c r="J24"/>
  <c r="L24" s="1"/>
  <c r="I24"/>
  <c r="H24"/>
  <c r="F24"/>
  <c r="E24"/>
  <c r="F23"/>
  <c r="E23"/>
  <c r="L22"/>
  <c r="K22"/>
  <c r="F22"/>
  <c r="E22"/>
  <c r="L21"/>
  <c r="K21"/>
  <c r="F21"/>
  <c r="E21"/>
  <c r="L20"/>
  <c r="I20"/>
  <c r="H20"/>
  <c r="K20" s="1"/>
  <c r="F20"/>
  <c r="E20"/>
  <c r="L19"/>
  <c r="K19"/>
  <c r="D19"/>
  <c r="C19"/>
  <c r="F19" s="1"/>
  <c r="B19"/>
  <c r="E19" s="1"/>
  <c r="L18"/>
  <c r="K18"/>
  <c r="F18"/>
  <c r="E18"/>
  <c r="L17"/>
  <c r="K17"/>
  <c r="F17"/>
  <c r="E17"/>
  <c r="L16"/>
  <c r="K16"/>
  <c r="F16"/>
  <c r="E16"/>
  <c r="L15"/>
  <c r="K15"/>
  <c r="F15"/>
  <c r="E15"/>
  <c r="L14"/>
  <c r="J14"/>
  <c r="I14"/>
  <c r="H14"/>
  <c r="F14"/>
  <c r="E14"/>
  <c r="L13"/>
  <c r="K13"/>
  <c r="F13"/>
  <c r="E13"/>
  <c r="L12"/>
  <c r="K12"/>
  <c r="D12"/>
  <c r="C12"/>
  <c r="B12"/>
  <c r="L11"/>
  <c r="K11"/>
  <c r="F11"/>
  <c r="E11"/>
  <c r="L10"/>
  <c r="K10"/>
  <c r="F10"/>
  <c r="E10"/>
  <c r="L9"/>
  <c r="K9"/>
  <c r="F9"/>
  <c r="E9"/>
  <c r="L8"/>
  <c r="J8"/>
  <c r="K8" s="1"/>
  <c r="I8"/>
  <c r="H8"/>
  <c r="F8"/>
  <c r="E8"/>
  <c r="I7"/>
  <c r="F7"/>
  <c r="E7"/>
  <c r="L99" i="5"/>
  <c r="K99"/>
  <c r="F99"/>
  <c r="E99"/>
  <c r="L98"/>
  <c r="K98"/>
  <c r="F98"/>
  <c r="E98"/>
  <c r="L97"/>
  <c r="K97"/>
  <c r="F97"/>
  <c r="E97"/>
  <c r="L96"/>
  <c r="K96"/>
  <c r="F96"/>
  <c r="E96"/>
  <c r="L95"/>
  <c r="K95"/>
  <c r="F95"/>
  <c r="E95"/>
  <c r="L94"/>
  <c r="K94"/>
  <c r="F94"/>
  <c r="E94"/>
  <c r="L93"/>
  <c r="K93"/>
  <c r="F93"/>
  <c r="E93"/>
  <c r="J92"/>
  <c r="K92" s="1"/>
  <c r="I92"/>
  <c r="H92"/>
  <c r="E92"/>
  <c r="D92"/>
  <c r="C92"/>
  <c r="B92"/>
  <c r="L91"/>
  <c r="K91"/>
  <c r="F91"/>
  <c r="E91"/>
  <c r="L90"/>
  <c r="K90"/>
  <c r="F90"/>
  <c r="E90"/>
  <c r="L89"/>
  <c r="K89"/>
  <c r="F89"/>
  <c r="E89"/>
  <c r="L88"/>
  <c r="K88"/>
  <c r="F88"/>
  <c r="E88"/>
  <c r="L87"/>
  <c r="K87"/>
  <c r="F87"/>
  <c r="E87"/>
  <c r="L86"/>
  <c r="K86"/>
  <c r="D86"/>
  <c r="F86" s="1"/>
  <c r="C86"/>
  <c r="B86"/>
  <c r="F85"/>
  <c r="E85"/>
  <c r="F84"/>
  <c r="E84"/>
  <c r="F83"/>
  <c r="E83"/>
  <c r="F82"/>
  <c r="E82"/>
  <c r="D81"/>
  <c r="F81" s="1"/>
  <c r="C81"/>
  <c r="B81"/>
  <c r="E81" s="1"/>
  <c r="F77"/>
  <c r="E77"/>
  <c r="F76"/>
  <c r="E76"/>
  <c r="F75"/>
  <c r="E75"/>
  <c r="F74"/>
  <c r="E74"/>
  <c r="F73"/>
  <c r="E73"/>
  <c r="F72"/>
  <c r="E72"/>
  <c r="F71"/>
  <c r="E71"/>
  <c r="F70"/>
  <c r="E70"/>
  <c r="F69"/>
  <c r="E69"/>
  <c r="F68"/>
  <c r="E68"/>
  <c r="F67"/>
  <c r="E67"/>
  <c r="F66"/>
  <c r="E66"/>
  <c r="F65"/>
  <c r="E65"/>
  <c r="F64"/>
  <c r="E64"/>
  <c r="F63"/>
  <c r="E63"/>
  <c r="F62"/>
  <c r="E62"/>
  <c r="F61"/>
  <c r="E61"/>
  <c r="F60"/>
  <c r="E60"/>
  <c r="F59"/>
  <c r="E59"/>
  <c r="F58"/>
  <c r="E58"/>
  <c r="F57"/>
  <c r="E57"/>
  <c r="D56"/>
  <c r="E56" s="1"/>
  <c r="C56"/>
  <c r="B56"/>
  <c r="F55"/>
  <c r="E55"/>
  <c r="F54"/>
  <c r="E54"/>
  <c r="F53"/>
  <c r="E53"/>
  <c r="F52"/>
  <c r="E52"/>
  <c r="F50"/>
  <c r="E50"/>
  <c r="F49"/>
  <c r="E49"/>
  <c r="F48"/>
  <c r="E48"/>
  <c r="F47"/>
  <c r="E47"/>
  <c r="F46"/>
  <c r="E46"/>
  <c r="F45"/>
  <c r="E45"/>
  <c r="F44"/>
  <c r="E44"/>
  <c r="F43"/>
  <c r="E43"/>
  <c r="F42"/>
  <c r="E42"/>
  <c r="F41"/>
  <c r="E41"/>
  <c r="F40"/>
  <c r="E40"/>
  <c r="F39"/>
  <c r="E39"/>
  <c r="F38"/>
  <c r="E38"/>
  <c r="F37"/>
  <c r="E37"/>
  <c r="F36"/>
  <c r="E36"/>
  <c r="F35"/>
  <c r="E35"/>
  <c r="F34"/>
  <c r="E34"/>
  <c r="F33"/>
  <c r="E33"/>
  <c r="F32"/>
  <c r="E32"/>
  <c r="F31"/>
  <c r="E31"/>
  <c r="F30"/>
  <c r="E30"/>
  <c r="F29"/>
  <c r="E29"/>
  <c r="F28"/>
  <c r="E28"/>
  <c r="F27"/>
  <c r="E27"/>
  <c r="F26"/>
  <c r="E26"/>
  <c r="F25"/>
  <c r="E25"/>
  <c r="F24"/>
  <c r="E24"/>
  <c r="F23"/>
  <c r="E23"/>
  <c r="F22"/>
  <c r="E22"/>
  <c r="F21"/>
  <c r="E21"/>
  <c r="F20"/>
  <c r="E20"/>
  <c r="F19"/>
  <c r="E19"/>
  <c r="F18"/>
  <c r="E18"/>
  <c r="D17"/>
  <c r="C17"/>
  <c r="B17"/>
  <c r="F16"/>
  <c r="E16"/>
  <c r="F15"/>
  <c r="E15"/>
  <c r="F14"/>
  <c r="E14"/>
  <c r="F13"/>
  <c r="E13"/>
  <c r="F12"/>
  <c r="E12"/>
  <c r="L11"/>
  <c r="K11"/>
  <c r="F11"/>
  <c r="E11"/>
  <c r="L10"/>
  <c r="K10"/>
  <c r="D10"/>
  <c r="C10"/>
  <c r="B10"/>
  <c r="J9"/>
  <c r="I9"/>
  <c r="I8" s="1"/>
  <c r="H9"/>
  <c r="G1275" i="4"/>
  <c r="F1275"/>
  <c r="F1274"/>
  <c r="G1274"/>
  <c r="G1273"/>
  <c r="F1273"/>
  <c r="G1272"/>
  <c r="F1272"/>
  <c r="G1271"/>
  <c r="F1271"/>
  <c r="G1270"/>
  <c r="F1270"/>
  <c r="F1269"/>
  <c r="G1269"/>
  <c r="F1268"/>
  <c r="G1267"/>
  <c r="F1267"/>
  <c r="G1266"/>
  <c r="F1266"/>
  <c r="F1265"/>
  <c r="G1265"/>
  <c r="G1264"/>
  <c r="F1264"/>
  <c r="G1263"/>
  <c r="F1263"/>
  <c r="F1262"/>
  <c r="G1262"/>
  <c r="G1261"/>
  <c r="F1261"/>
  <c r="G1260"/>
  <c r="F1260"/>
  <c r="G1259"/>
  <c r="F1259"/>
  <c r="F1258"/>
  <c r="G1258"/>
  <c r="G1257"/>
  <c r="F1257"/>
  <c r="G1256"/>
  <c r="F1256"/>
  <c r="G1255"/>
  <c r="F1255"/>
  <c r="F1254"/>
  <c r="G1254"/>
  <c r="G1253"/>
  <c r="F1253"/>
  <c r="G1252"/>
  <c r="F1252"/>
  <c r="G1251"/>
  <c r="F1251"/>
  <c r="G1250"/>
  <c r="F1250"/>
  <c r="G1249"/>
  <c r="F1249"/>
  <c r="G1248"/>
  <c r="F1248"/>
  <c r="G1247"/>
  <c r="F1247"/>
  <c r="G1246"/>
  <c r="F1246"/>
  <c r="G1245"/>
  <c r="F1245"/>
  <c r="G1244"/>
  <c r="F1244"/>
  <c r="G1243"/>
  <c r="F1243"/>
  <c r="G1242"/>
  <c r="F1242"/>
  <c r="F1241"/>
  <c r="G1241"/>
  <c r="G1240"/>
  <c r="F1240"/>
  <c r="G1239"/>
  <c r="F1239"/>
  <c r="G1238"/>
  <c r="F1238"/>
  <c r="G1237"/>
  <c r="F1237"/>
  <c r="G1236"/>
  <c r="F1236"/>
  <c r="G1235"/>
  <c r="F1235"/>
  <c r="G1234"/>
  <c r="F1234"/>
  <c r="F1233"/>
  <c r="G1233"/>
  <c r="G1232"/>
  <c r="F1232"/>
  <c r="G1231"/>
  <c r="F1231"/>
  <c r="G1230"/>
  <c r="F1230"/>
  <c r="G1229"/>
  <c r="F1229"/>
  <c r="G1228"/>
  <c r="F1228"/>
  <c r="G1227"/>
  <c r="F1227"/>
  <c r="F1226"/>
  <c r="G1226"/>
  <c r="G1225"/>
  <c r="F1225"/>
  <c r="G1224"/>
  <c r="F1224"/>
  <c r="G1223"/>
  <c r="F1223"/>
  <c r="G1222"/>
  <c r="F1222"/>
  <c r="G1221"/>
  <c r="F1221"/>
  <c r="G1220"/>
  <c r="F1220"/>
  <c r="G1219"/>
  <c r="F1219"/>
  <c r="G1218"/>
  <c r="F1218"/>
  <c r="G1217"/>
  <c r="F1217"/>
  <c r="G1216"/>
  <c r="F1216"/>
  <c r="F1215"/>
  <c r="G1213"/>
  <c r="F1213"/>
  <c r="G1212"/>
  <c r="F1212"/>
  <c r="G1211"/>
  <c r="F1211"/>
  <c r="G1210"/>
  <c r="F1210"/>
  <c r="G1209"/>
  <c r="F1209"/>
  <c r="G1208"/>
  <c r="F1208"/>
  <c r="G1207"/>
  <c r="F1207"/>
  <c r="G1206"/>
  <c r="F1206"/>
  <c r="G1205"/>
  <c r="F1205"/>
  <c r="G1204"/>
  <c r="F1204"/>
  <c r="G1203"/>
  <c r="F1203"/>
  <c r="G1202"/>
  <c r="F1202"/>
  <c r="F1201"/>
  <c r="G1201"/>
  <c r="G1200"/>
  <c r="F1200"/>
  <c r="G1199"/>
  <c r="F1199"/>
  <c r="G1198"/>
  <c r="F1198"/>
  <c r="G1197"/>
  <c r="F1197"/>
  <c r="G1196"/>
  <c r="F1196"/>
  <c r="F1195"/>
  <c r="G1195"/>
  <c r="G1194"/>
  <c r="F1194"/>
  <c r="G1193"/>
  <c r="F1193"/>
  <c r="G1192"/>
  <c r="F1192"/>
  <c r="G1191"/>
  <c r="F1191"/>
  <c r="G1190"/>
  <c r="F1190"/>
  <c r="F1189"/>
  <c r="G1189"/>
  <c r="G1188"/>
  <c r="F1188"/>
  <c r="G1187"/>
  <c r="F1187"/>
  <c r="G1186"/>
  <c r="F1186"/>
  <c r="G1185"/>
  <c r="F1185"/>
  <c r="G1184"/>
  <c r="F1184"/>
  <c r="G1183"/>
  <c r="F1183"/>
  <c r="G1182"/>
  <c r="F1182"/>
  <c r="G1181"/>
  <c r="F1181"/>
  <c r="G1180"/>
  <c r="F1180"/>
  <c r="G1179"/>
  <c r="F1179"/>
  <c r="G1178"/>
  <c r="F1178"/>
  <c r="G1177"/>
  <c r="F1177"/>
  <c r="G1176"/>
  <c r="F1176"/>
  <c r="G1175"/>
  <c r="F1175"/>
  <c r="G1174"/>
  <c r="F1174"/>
  <c r="G1173"/>
  <c r="F1173"/>
  <c r="G1172"/>
  <c r="F1172"/>
  <c r="F1171"/>
  <c r="G1171"/>
  <c r="G1169"/>
  <c r="F1169"/>
  <c r="G1168"/>
  <c r="F1168"/>
  <c r="G1167"/>
  <c r="F1167"/>
  <c r="F1166"/>
  <c r="G1166"/>
  <c r="G1165"/>
  <c r="F1165"/>
  <c r="G1164"/>
  <c r="F1164"/>
  <c r="G1163"/>
  <c r="F1163"/>
  <c r="F1162"/>
  <c r="G1162"/>
  <c r="G1161"/>
  <c r="F1161"/>
  <c r="G1160"/>
  <c r="F1160"/>
  <c r="G1159"/>
  <c r="F1159"/>
  <c r="G1158"/>
  <c r="F1158"/>
  <c r="G1157"/>
  <c r="F1157"/>
  <c r="G1156"/>
  <c r="F1156"/>
  <c r="G1155"/>
  <c r="F1155"/>
  <c r="G1154"/>
  <c r="F1154"/>
  <c r="G1153"/>
  <c r="F1153"/>
  <c r="G1152"/>
  <c r="F1152"/>
  <c r="G1151"/>
  <c r="F1151"/>
  <c r="F1150"/>
  <c r="G1150"/>
  <c r="G1148"/>
  <c r="F1148"/>
  <c r="F1147"/>
  <c r="G1147"/>
  <c r="G1146"/>
  <c r="F1146"/>
  <c r="G1145"/>
  <c r="F1145"/>
  <c r="G1144"/>
  <c r="F1144"/>
  <c r="G1143"/>
  <c r="F1143"/>
  <c r="G1142"/>
  <c r="F1142"/>
  <c r="G1141"/>
  <c r="F1141"/>
  <c r="G1140"/>
  <c r="F1140"/>
  <c r="G1139"/>
  <c r="F1139"/>
  <c r="G1138"/>
  <c r="F1138"/>
  <c r="G1137"/>
  <c r="F1137"/>
  <c r="G1136"/>
  <c r="F1136"/>
  <c r="G1135"/>
  <c r="F1135"/>
  <c r="G1134"/>
  <c r="F1134"/>
  <c r="G1133"/>
  <c r="F1133"/>
  <c r="F1132"/>
  <c r="G1132"/>
  <c r="G1131"/>
  <c r="F1131"/>
  <c r="G1130"/>
  <c r="F1130"/>
  <c r="G1129"/>
  <c r="F1129"/>
  <c r="G1128"/>
  <c r="F1128"/>
  <c r="G1127"/>
  <c r="F1127"/>
  <c r="G1126"/>
  <c r="F1126"/>
  <c r="G1125"/>
  <c r="F1125"/>
  <c r="G1124"/>
  <c r="F1124"/>
  <c r="G1123"/>
  <c r="F1123"/>
  <c r="G1122"/>
  <c r="F1122"/>
  <c r="G1121"/>
  <c r="F1121"/>
  <c r="G1120"/>
  <c r="F1120"/>
  <c r="G1119"/>
  <c r="F1119"/>
  <c r="G1118"/>
  <c r="F1118"/>
  <c r="G1117"/>
  <c r="F1117"/>
  <c r="G1116"/>
  <c r="F1116"/>
  <c r="G1115"/>
  <c r="F1115"/>
  <c r="G1114"/>
  <c r="F1114"/>
  <c r="G1113"/>
  <c r="F1113"/>
  <c r="G1112"/>
  <c r="F1112"/>
  <c r="G1111"/>
  <c r="F1111"/>
  <c r="G1110"/>
  <c r="F1110"/>
  <c r="G1109"/>
  <c r="F1109"/>
  <c r="G1108"/>
  <c r="F1108"/>
  <c r="G1107"/>
  <c r="F1107"/>
  <c r="G1106"/>
  <c r="F1106"/>
  <c r="F1105"/>
  <c r="G1105"/>
  <c r="G1103"/>
  <c r="F1103"/>
  <c r="G1102"/>
  <c r="F1102"/>
  <c r="G1101"/>
  <c r="F1101"/>
  <c r="G1100"/>
  <c r="F1100"/>
  <c r="G1099"/>
  <c r="F1099"/>
  <c r="G1098"/>
  <c r="F1098"/>
  <c r="G1097"/>
  <c r="F1097"/>
  <c r="G1096"/>
  <c r="F1096"/>
  <c r="G1095"/>
  <c r="F1095"/>
  <c r="F1094"/>
  <c r="G1094"/>
  <c r="G1093"/>
  <c r="F1093"/>
  <c r="G1092"/>
  <c r="F1092"/>
  <c r="F1091"/>
  <c r="G1091"/>
  <c r="G1090"/>
  <c r="F1090"/>
  <c r="G1089"/>
  <c r="F1089"/>
  <c r="F1088"/>
  <c r="G1088"/>
  <c r="G1087"/>
  <c r="F1087"/>
  <c r="G1086"/>
  <c r="F1086"/>
  <c r="G1085"/>
  <c r="F1085"/>
  <c r="G1084"/>
  <c r="F1084"/>
  <c r="G1083"/>
  <c r="F1083"/>
  <c r="F1082"/>
  <c r="G1082"/>
  <c r="G1081"/>
  <c r="F1081"/>
  <c r="G1080"/>
  <c r="F1080"/>
  <c r="G1079"/>
  <c r="F1079"/>
  <c r="G1078"/>
  <c r="F1078"/>
  <c r="G1077"/>
  <c r="F1077"/>
  <c r="G1076"/>
  <c r="F1076"/>
  <c r="G1075"/>
  <c r="F1075"/>
  <c r="G1074"/>
  <c r="F1074"/>
  <c r="G1073"/>
  <c r="F1073"/>
  <c r="F1072"/>
  <c r="G1072"/>
  <c r="G1071"/>
  <c r="F1071"/>
  <c r="G1070"/>
  <c r="F1070"/>
  <c r="G1069"/>
  <c r="F1069"/>
  <c r="G1068"/>
  <c r="F1068"/>
  <c r="G1067"/>
  <c r="F1067"/>
  <c r="G1066"/>
  <c r="F1066"/>
  <c r="F1065"/>
  <c r="G1063"/>
  <c r="F1063"/>
  <c r="G1062"/>
  <c r="F1062"/>
  <c r="F1061"/>
  <c r="G1061"/>
  <c r="G1060"/>
  <c r="F1060"/>
  <c r="G1059"/>
  <c r="F1059"/>
  <c r="G1058"/>
  <c r="F1058"/>
  <c r="G1057"/>
  <c r="F1057"/>
  <c r="G1056"/>
  <c r="F1056"/>
  <c r="F1055"/>
  <c r="G1055"/>
  <c r="G1054"/>
  <c r="F1054"/>
  <c r="G1053"/>
  <c r="F1053"/>
  <c r="G1052"/>
  <c r="F1052"/>
  <c r="G1051"/>
  <c r="F1051"/>
  <c r="G1050"/>
  <c r="F1050"/>
  <c r="G1049"/>
  <c r="F1049"/>
  <c r="G1048"/>
  <c r="F1048"/>
  <c r="G1047"/>
  <c r="F1047"/>
  <c r="G1046"/>
  <c r="F1046"/>
  <c r="F1045"/>
  <c r="G1045"/>
  <c r="G1043"/>
  <c r="F1043"/>
  <c r="G1042"/>
  <c r="F1042"/>
  <c r="G1041"/>
  <c r="F1041"/>
  <c r="G1040"/>
  <c r="F1040"/>
  <c r="G1039"/>
  <c r="F1039"/>
  <c r="F1038"/>
  <c r="G1038"/>
  <c r="G1037"/>
  <c r="F1037"/>
  <c r="G1036"/>
  <c r="F1036"/>
  <c r="G1035"/>
  <c r="F1035"/>
  <c r="G1034"/>
  <c r="F1034"/>
  <c r="G1033"/>
  <c r="F1033"/>
  <c r="G1032"/>
  <c r="F1032"/>
  <c r="G1031"/>
  <c r="F1031"/>
  <c r="F1030"/>
  <c r="G1030"/>
  <c r="G1029"/>
  <c r="F1029"/>
  <c r="G1028"/>
  <c r="F1028"/>
  <c r="G1027"/>
  <c r="F1027"/>
  <c r="G1026"/>
  <c r="F1026"/>
  <c r="G1025"/>
  <c r="F1025"/>
  <c r="G1024"/>
  <c r="F1024"/>
  <c r="F1023"/>
  <c r="G1023"/>
  <c r="G1022"/>
  <c r="F1022"/>
  <c r="G1021"/>
  <c r="F1021"/>
  <c r="G1020"/>
  <c r="F1020"/>
  <c r="G1019"/>
  <c r="F1019"/>
  <c r="G1018"/>
  <c r="F1018"/>
  <c r="G1017"/>
  <c r="F1017"/>
  <c r="G1016"/>
  <c r="F1016"/>
  <c r="G1015"/>
  <c r="F1015"/>
  <c r="G1014"/>
  <c r="F1014"/>
  <c r="G1013"/>
  <c r="F1013"/>
  <c r="F1012"/>
  <c r="G1012"/>
  <c r="G1011"/>
  <c r="F1011"/>
  <c r="G1010"/>
  <c r="F1010"/>
  <c r="G1009"/>
  <c r="F1009"/>
  <c r="G1008"/>
  <c r="F1008"/>
  <c r="F1007"/>
  <c r="G1007"/>
  <c r="G1006"/>
  <c r="F1006"/>
  <c r="G1005"/>
  <c r="F1005"/>
  <c r="G1004"/>
  <c r="F1004"/>
  <c r="G1003"/>
  <c r="F1003"/>
  <c r="G1002"/>
  <c r="F1002"/>
  <c r="G1001"/>
  <c r="F1001"/>
  <c r="G1000"/>
  <c r="F1000"/>
  <c r="G999"/>
  <c r="F999"/>
  <c r="G998"/>
  <c r="F998"/>
  <c r="G997"/>
  <c r="F997"/>
  <c r="G996"/>
  <c r="F996"/>
  <c r="G995"/>
  <c r="F995"/>
  <c r="G994"/>
  <c r="F994"/>
  <c r="G993"/>
  <c r="F993"/>
  <c r="G992"/>
  <c r="F992"/>
  <c r="F991"/>
  <c r="G991"/>
  <c r="G990"/>
  <c r="F990"/>
  <c r="G989"/>
  <c r="F989"/>
  <c r="G988"/>
  <c r="F988"/>
  <c r="G987"/>
  <c r="F987"/>
  <c r="G986"/>
  <c r="F986"/>
  <c r="G985"/>
  <c r="F985"/>
  <c r="G984"/>
  <c r="F984"/>
  <c r="G983"/>
  <c r="F983"/>
  <c r="G982"/>
  <c r="F982"/>
  <c r="F981"/>
  <c r="G981"/>
  <c r="G979"/>
  <c r="F979"/>
  <c r="G978"/>
  <c r="F978"/>
  <c r="F977"/>
  <c r="G977"/>
  <c r="G976"/>
  <c r="F976"/>
  <c r="G975"/>
  <c r="F975"/>
  <c r="G974"/>
  <c r="F974"/>
  <c r="G973"/>
  <c r="F973"/>
  <c r="F972"/>
  <c r="G972"/>
  <c r="G971"/>
  <c r="F971"/>
  <c r="G970"/>
  <c r="F970"/>
  <c r="G969"/>
  <c r="F969"/>
  <c r="G968"/>
  <c r="F968"/>
  <c r="G967"/>
  <c r="F967"/>
  <c r="G966"/>
  <c r="F966"/>
  <c r="F965"/>
  <c r="G965"/>
  <c r="G964"/>
  <c r="F964"/>
  <c r="G963"/>
  <c r="F963"/>
  <c r="G962"/>
  <c r="F962"/>
  <c r="G961"/>
  <c r="F961"/>
  <c r="G960"/>
  <c r="F960"/>
  <c r="G959"/>
  <c r="F959"/>
  <c r="G958"/>
  <c r="F958"/>
  <c r="G957"/>
  <c r="F957"/>
  <c r="G956"/>
  <c r="F956"/>
  <c r="F955"/>
  <c r="G955"/>
  <c r="G954"/>
  <c r="F954"/>
  <c r="G953"/>
  <c r="F953"/>
  <c r="G952"/>
  <c r="F952"/>
  <c r="G951"/>
  <c r="F951"/>
  <c r="G950"/>
  <c r="F950"/>
  <c r="G949"/>
  <c r="F949"/>
  <c r="G948"/>
  <c r="F948"/>
  <c r="G947"/>
  <c r="F947"/>
  <c r="G946"/>
  <c r="F946"/>
  <c r="F945"/>
  <c r="G945"/>
  <c r="G944"/>
  <c r="F944"/>
  <c r="G943"/>
  <c r="F943"/>
  <c r="G942"/>
  <c r="F942"/>
  <c r="G941"/>
  <c r="F941"/>
  <c r="G940"/>
  <c r="F940"/>
  <c r="G939"/>
  <c r="F939"/>
  <c r="G938"/>
  <c r="F938"/>
  <c r="G937"/>
  <c r="F937"/>
  <c r="G936"/>
  <c r="F936"/>
  <c r="G935"/>
  <c r="F935"/>
  <c r="G934"/>
  <c r="F934"/>
  <c r="G933"/>
  <c r="F933"/>
  <c r="G932"/>
  <c r="F932"/>
  <c r="G931"/>
  <c r="F931"/>
  <c r="G930"/>
  <c r="F930"/>
  <c r="G929"/>
  <c r="F929"/>
  <c r="G928"/>
  <c r="F928"/>
  <c r="G927"/>
  <c r="F927"/>
  <c r="G926"/>
  <c r="F926"/>
  <c r="G925"/>
  <c r="F925"/>
  <c r="G924"/>
  <c r="F924"/>
  <c r="F923"/>
  <c r="G923"/>
  <c r="G921"/>
  <c r="F921"/>
  <c r="G920"/>
  <c r="F920"/>
  <c r="F919"/>
  <c r="G919"/>
  <c r="G918"/>
  <c r="F918"/>
  <c r="G917"/>
  <c r="F917"/>
  <c r="F916"/>
  <c r="G916"/>
  <c r="G915"/>
  <c r="F915"/>
  <c r="G914"/>
  <c r="F914"/>
  <c r="G913"/>
  <c r="F913"/>
  <c r="G912"/>
  <c r="F912"/>
  <c r="G911"/>
  <c r="F911"/>
  <c r="F910"/>
  <c r="G910"/>
  <c r="G909"/>
  <c r="F909"/>
  <c r="G908"/>
  <c r="F908"/>
  <c r="G907"/>
  <c r="F907"/>
  <c r="G906"/>
  <c r="F906"/>
  <c r="G905"/>
  <c r="F905"/>
  <c r="G904"/>
  <c r="F904"/>
  <c r="F903"/>
  <c r="G903"/>
  <c r="G902"/>
  <c r="F902"/>
  <c r="G901"/>
  <c r="F901"/>
  <c r="G900"/>
  <c r="F900"/>
  <c r="G899"/>
  <c r="F899"/>
  <c r="G898"/>
  <c r="F898"/>
  <c r="G897"/>
  <c r="F897"/>
  <c r="G896"/>
  <c r="F896"/>
  <c r="G895"/>
  <c r="F895"/>
  <c r="G894"/>
  <c r="F894"/>
  <c r="G893"/>
  <c r="F893"/>
  <c r="F892"/>
  <c r="G892"/>
  <c r="G891"/>
  <c r="F891"/>
  <c r="G890"/>
  <c r="F890"/>
  <c r="G889"/>
  <c r="F889"/>
  <c r="G888"/>
  <c r="F888"/>
  <c r="G887"/>
  <c r="F887"/>
  <c r="G886"/>
  <c r="F886"/>
  <c r="G885"/>
  <c r="F885"/>
  <c r="G884"/>
  <c r="F884"/>
  <c r="G883"/>
  <c r="F883"/>
  <c r="G882"/>
  <c r="F882"/>
  <c r="G881"/>
  <c r="F881"/>
  <c r="G880"/>
  <c r="F880"/>
  <c r="G879"/>
  <c r="F879"/>
  <c r="G878"/>
  <c r="F878"/>
  <c r="G877"/>
  <c r="F877"/>
  <c r="G876"/>
  <c r="F876"/>
  <c r="G875"/>
  <c r="F875"/>
  <c r="G874"/>
  <c r="F874"/>
  <c r="G873"/>
  <c r="F873"/>
  <c r="G872"/>
  <c r="F872"/>
  <c r="G871"/>
  <c r="F871"/>
  <c r="G870"/>
  <c r="F870"/>
  <c r="G869"/>
  <c r="F869"/>
  <c r="G868"/>
  <c r="F868"/>
  <c r="G867"/>
  <c r="F867"/>
  <c r="G866"/>
  <c r="F866"/>
  <c r="G865"/>
  <c r="F865"/>
  <c r="F864"/>
  <c r="G864"/>
  <c r="G863"/>
  <c r="F863"/>
  <c r="G862"/>
  <c r="F862"/>
  <c r="G861"/>
  <c r="F861"/>
  <c r="G860"/>
  <c r="F860"/>
  <c r="G859"/>
  <c r="F859"/>
  <c r="G858"/>
  <c r="F858"/>
  <c r="G857"/>
  <c r="F857"/>
  <c r="G856"/>
  <c r="F856"/>
  <c r="G855"/>
  <c r="F855"/>
  <c r="G854"/>
  <c r="F854"/>
  <c r="G853"/>
  <c r="F853"/>
  <c r="G852"/>
  <c r="F852"/>
  <c r="G851"/>
  <c r="F851"/>
  <c r="G850"/>
  <c r="F850"/>
  <c r="G849"/>
  <c r="F849"/>
  <c r="G848"/>
  <c r="F848"/>
  <c r="G847"/>
  <c r="F847"/>
  <c r="G846"/>
  <c r="F846"/>
  <c r="G845"/>
  <c r="F845"/>
  <c r="G844"/>
  <c r="F844"/>
  <c r="G843"/>
  <c r="F843"/>
  <c r="F842"/>
  <c r="G842"/>
  <c r="G841"/>
  <c r="F841"/>
  <c r="G840"/>
  <c r="F840"/>
  <c r="G839"/>
  <c r="F839"/>
  <c r="G838"/>
  <c r="F838"/>
  <c r="G837"/>
  <c r="F837"/>
  <c r="G836"/>
  <c r="F836"/>
  <c r="G835"/>
  <c r="F835"/>
  <c r="G834"/>
  <c r="F834"/>
  <c r="G833"/>
  <c r="F833"/>
  <c r="G832"/>
  <c r="F832"/>
  <c r="G831"/>
  <c r="F831"/>
  <c r="G830"/>
  <c r="F830"/>
  <c r="G829"/>
  <c r="F829"/>
  <c r="G828"/>
  <c r="F828"/>
  <c r="G827"/>
  <c r="F827"/>
  <c r="G826"/>
  <c r="F826"/>
  <c r="G825"/>
  <c r="F825"/>
  <c r="G824"/>
  <c r="F824"/>
  <c r="G823"/>
  <c r="F823"/>
  <c r="G822"/>
  <c r="F822"/>
  <c r="G821"/>
  <c r="F821"/>
  <c r="G820"/>
  <c r="F820"/>
  <c r="G819"/>
  <c r="F819"/>
  <c r="G818"/>
  <c r="F818"/>
  <c r="G817"/>
  <c r="F817"/>
  <c r="F816"/>
  <c r="G816"/>
  <c r="G814"/>
  <c r="F814"/>
  <c r="F813"/>
  <c r="G813"/>
  <c r="G812"/>
  <c r="F812"/>
  <c r="F811"/>
  <c r="G811"/>
  <c r="G810"/>
  <c r="F810"/>
  <c r="F809"/>
  <c r="G809"/>
  <c r="G808"/>
  <c r="F808"/>
  <c r="G807"/>
  <c r="F807"/>
  <c r="F806"/>
  <c r="G806"/>
  <c r="G805"/>
  <c r="F805"/>
  <c r="G804"/>
  <c r="F804"/>
  <c r="G803"/>
  <c r="F803"/>
  <c r="G802"/>
  <c r="F802"/>
  <c r="G801"/>
  <c r="F801"/>
  <c r="G800"/>
  <c r="F800"/>
  <c r="G799"/>
  <c r="F799"/>
  <c r="G798"/>
  <c r="F798"/>
  <c r="G797"/>
  <c r="F797"/>
  <c r="G796"/>
  <c r="F796"/>
  <c r="G795"/>
  <c r="F795"/>
  <c r="F794"/>
  <c r="F793"/>
  <c r="G792"/>
  <c r="F792"/>
  <c r="F791"/>
  <c r="G791"/>
  <c r="G790"/>
  <c r="F790"/>
  <c r="G789"/>
  <c r="F789"/>
  <c r="G788"/>
  <c r="F788"/>
  <c r="G787"/>
  <c r="F787"/>
  <c r="G786"/>
  <c r="F786"/>
  <c r="G785"/>
  <c r="F785"/>
  <c r="G784"/>
  <c r="F784"/>
  <c r="G783"/>
  <c r="F783"/>
  <c r="G782"/>
  <c r="F782"/>
  <c r="G781"/>
  <c r="F781"/>
  <c r="F780"/>
  <c r="G780"/>
  <c r="G779"/>
  <c r="F779"/>
  <c r="G778"/>
  <c r="F778"/>
  <c r="G777"/>
  <c r="F777"/>
  <c r="G776"/>
  <c r="F776"/>
  <c r="G775"/>
  <c r="F775"/>
  <c r="G774"/>
  <c r="F774"/>
  <c r="G773"/>
  <c r="F773"/>
  <c r="F772"/>
  <c r="G772"/>
  <c r="G771"/>
  <c r="F771"/>
  <c r="G770"/>
  <c r="F770"/>
  <c r="G769"/>
  <c r="F769"/>
  <c r="G768"/>
  <c r="F768"/>
  <c r="F767"/>
  <c r="G767"/>
  <c r="G766"/>
  <c r="F766"/>
  <c r="G765"/>
  <c r="F765"/>
  <c r="F764"/>
  <c r="G764"/>
  <c r="G763"/>
  <c r="F763"/>
  <c r="G762"/>
  <c r="F762"/>
  <c r="G761"/>
  <c r="F761"/>
  <c r="G760"/>
  <c r="F760"/>
  <c r="G759"/>
  <c r="F759"/>
  <c r="F758"/>
  <c r="G758"/>
  <c r="G757"/>
  <c r="F757"/>
  <c r="G756"/>
  <c r="F756"/>
  <c r="G755"/>
  <c r="F755"/>
  <c r="G754"/>
  <c r="F754"/>
  <c r="G753"/>
  <c r="F753"/>
  <c r="G752"/>
  <c r="F752"/>
  <c r="F751"/>
  <c r="G751"/>
  <c r="G750"/>
  <c r="F750"/>
  <c r="G749"/>
  <c r="F749"/>
  <c r="G748"/>
  <c r="F748"/>
  <c r="G747"/>
  <c r="F747"/>
  <c r="G746"/>
  <c r="F746"/>
  <c r="G745"/>
  <c r="F745"/>
  <c r="F744"/>
  <c r="G744"/>
  <c r="G743"/>
  <c r="F743"/>
  <c r="G742"/>
  <c r="F742"/>
  <c r="G741"/>
  <c r="F741"/>
  <c r="G740"/>
  <c r="F740"/>
  <c r="G739"/>
  <c r="F739"/>
  <c r="G738"/>
  <c r="F738"/>
  <c r="G737"/>
  <c r="F737"/>
  <c r="G736"/>
  <c r="F736"/>
  <c r="F735"/>
  <c r="G735"/>
  <c r="G734"/>
  <c r="F734"/>
  <c r="G733"/>
  <c r="F733"/>
  <c r="G732"/>
  <c r="F732"/>
  <c r="F731"/>
  <c r="G731"/>
  <c r="G730"/>
  <c r="F730"/>
  <c r="G729"/>
  <c r="F729"/>
  <c r="G728"/>
  <c r="F728"/>
  <c r="G727"/>
  <c r="F727"/>
  <c r="G726"/>
  <c r="F726"/>
  <c r="G725"/>
  <c r="F725"/>
  <c r="G724"/>
  <c r="F724"/>
  <c r="G723"/>
  <c r="F723"/>
  <c r="G722"/>
  <c r="F722"/>
  <c r="F721"/>
  <c r="G721"/>
  <c r="G719"/>
  <c r="F719"/>
  <c r="F718"/>
  <c r="G718"/>
  <c r="G717"/>
  <c r="F717"/>
  <c r="F716"/>
  <c r="G716"/>
  <c r="G715"/>
  <c r="F715"/>
  <c r="G714"/>
  <c r="F714"/>
  <c r="G713"/>
  <c r="F713"/>
  <c r="G712"/>
  <c r="F712"/>
  <c r="G711"/>
  <c r="F711"/>
  <c r="G710"/>
  <c r="F710"/>
  <c r="G709"/>
  <c r="F709"/>
  <c r="G708"/>
  <c r="F708"/>
  <c r="F707"/>
  <c r="G707"/>
  <c r="G706"/>
  <c r="F706"/>
  <c r="G705"/>
  <c r="F705"/>
  <c r="F704"/>
  <c r="G704"/>
  <c r="G703"/>
  <c r="F703"/>
  <c r="G702"/>
  <c r="F702"/>
  <c r="G701"/>
  <c r="F701"/>
  <c r="F700"/>
  <c r="G700"/>
  <c r="G699"/>
  <c r="F699"/>
  <c r="G698"/>
  <c r="F698"/>
  <c r="G697"/>
  <c r="F697"/>
  <c r="F696"/>
  <c r="G696"/>
  <c r="G695"/>
  <c r="F695"/>
  <c r="G694"/>
  <c r="F694"/>
  <c r="G693"/>
  <c r="F693"/>
  <c r="G692"/>
  <c r="F692"/>
  <c r="F691"/>
  <c r="G691"/>
  <c r="G690"/>
  <c r="F690"/>
  <c r="G689"/>
  <c r="F689"/>
  <c r="G688"/>
  <c r="F688"/>
  <c r="F687"/>
  <c r="G687"/>
  <c r="G686"/>
  <c r="F686"/>
  <c r="G685"/>
  <c r="F685"/>
  <c r="F684"/>
  <c r="G684"/>
  <c r="G683"/>
  <c r="F683"/>
  <c r="G682"/>
  <c r="F682"/>
  <c r="G681"/>
  <c r="F681"/>
  <c r="G680"/>
  <c r="F680"/>
  <c r="G679"/>
  <c r="F679"/>
  <c r="G678"/>
  <c r="F678"/>
  <c r="G677"/>
  <c r="F677"/>
  <c r="G676"/>
  <c r="F676"/>
  <c r="G675"/>
  <c r="F675"/>
  <c r="G674"/>
  <c r="F674"/>
  <c r="G673"/>
  <c r="F673"/>
  <c r="F672"/>
  <c r="G672"/>
  <c r="G671"/>
  <c r="F671"/>
  <c r="G670"/>
  <c r="F670"/>
  <c r="G669"/>
  <c r="F669"/>
  <c r="F668"/>
  <c r="G668"/>
  <c r="G667"/>
  <c r="F667"/>
  <c r="G666"/>
  <c r="F666"/>
  <c r="G665"/>
  <c r="F665"/>
  <c r="G664"/>
  <c r="F664"/>
  <c r="G663"/>
  <c r="F663"/>
  <c r="G662"/>
  <c r="F662"/>
  <c r="G661"/>
  <c r="F661"/>
  <c r="G660"/>
  <c r="F660"/>
  <c r="G659"/>
  <c r="F659"/>
  <c r="G658"/>
  <c r="F658"/>
  <c r="G657"/>
  <c r="F657"/>
  <c r="G656"/>
  <c r="F656"/>
  <c r="G655"/>
  <c r="F655"/>
  <c r="G654"/>
  <c r="F654"/>
  <c r="F653"/>
  <c r="G653"/>
  <c r="G652"/>
  <c r="F652"/>
  <c r="G651"/>
  <c r="F651"/>
  <c r="G650"/>
  <c r="F650"/>
  <c r="G649"/>
  <c r="F649"/>
  <c r="F648"/>
  <c r="G648"/>
  <c r="G646"/>
  <c r="F646"/>
  <c r="F645"/>
  <c r="G645"/>
  <c r="G644"/>
  <c r="F644"/>
  <c r="G643"/>
  <c r="F643"/>
  <c r="F642"/>
  <c r="G642"/>
  <c r="G641"/>
  <c r="F641"/>
  <c r="G640"/>
  <c r="F640"/>
  <c r="G639"/>
  <c r="F639"/>
  <c r="G638"/>
  <c r="F638"/>
  <c r="G637"/>
  <c r="F637"/>
  <c r="G636"/>
  <c r="F636"/>
  <c r="G635"/>
  <c r="F635"/>
  <c r="F634"/>
  <c r="G634"/>
  <c r="G633"/>
  <c r="F633"/>
  <c r="G632"/>
  <c r="F632"/>
  <c r="G631"/>
  <c r="F631"/>
  <c r="F630"/>
  <c r="G630"/>
  <c r="G629"/>
  <c r="F629"/>
  <c r="G628"/>
  <c r="F628"/>
  <c r="G627"/>
  <c r="F627"/>
  <c r="F626"/>
  <c r="G626"/>
  <c r="G625"/>
  <c r="F625"/>
  <c r="G624"/>
  <c r="F624"/>
  <c r="F623"/>
  <c r="G623"/>
  <c r="G622"/>
  <c r="F622"/>
  <c r="G621"/>
  <c r="F621"/>
  <c r="F620"/>
  <c r="G620"/>
  <c r="G619"/>
  <c r="F619"/>
  <c r="G618"/>
  <c r="F618"/>
  <c r="F617"/>
  <c r="G617"/>
  <c r="G616"/>
  <c r="F616"/>
  <c r="G615"/>
  <c r="F615"/>
  <c r="F614"/>
  <c r="G614"/>
  <c r="G613"/>
  <c r="F613"/>
  <c r="G612"/>
  <c r="F612"/>
  <c r="F611"/>
  <c r="G611"/>
  <c r="G610"/>
  <c r="F610"/>
  <c r="G609"/>
  <c r="F609"/>
  <c r="G608"/>
  <c r="F608"/>
  <c r="G607"/>
  <c r="F607"/>
  <c r="G606"/>
  <c r="F606"/>
  <c r="F605"/>
  <c r="G605"/>
  <c r="G604"/>
  <c r="F604"/>
  <c r="G603"/>
  <c r="F603"/>
  <c r="G602"/>
  <c r="F602"/>
  <c r="G601"/>
  <c r="F601"/>
  <c r="G600"/>
  <c r="F600"/>
  <c r="G599"/>
  <c r="F599"/>
  <c r="G598"/>
  <c r="F598"/>
  <c r="G597"/>
  <c r="F597"/>
  <c r="F596"/>
  <c r="G596"/>
  <c r="G595"/>
  <c r="F595"/>
  <c r="G594"/>
  <c r="F594"/>
  <c r="G593"/>
  <c r="F593"/>
  <c r="G592"/>
  <c r="F592"/>
  <c r="G591"/>
  <c r="F591"/>
  <c r="G590"/>
  <c r="F590"/>
  <c r="G589"/>
  <c r="F589"/>
  <c r="F588"/>
  <c r="G588"/>
  <c r="G587"/>
  <c r="F587"/>
  <c r="G586"/>
  <c r="F586"/>
  <c r="G585"/>
  <c r="F585"/>
  <c r="G584"/>
  <c r="F584"/>
  <c r="G583"/>
  <c r="F583"/>
  <c r="G582"/>
  <c r="F582"/>
  <c r="F581"/>
  <c r="G581"/>
  <c r="G580"/>
  <c r="F580"/>
  <c r="G579"/>
  <c r="F579"/>
  <c r="G578"/>
  <c r="F578"/>
  <c r="G577"/>
  <c r="F577"/>
  <c r="G576"/>
  <c r="F576"/>
  <c r="G575"/>
  <c r="F575"/>
  <c r="G574"/>
  <c r="F574"/>
  <c r="G573"/>
  <c r="F573"/>
  <c r="F572"/>
  <c r="G572"/>
  <c r="G571"/>
  <c r="F571"/>
  <c r="G570"/>
  <c r="F570"/>
  <c r="G569"/>
  <c r="F569"/>
  <c r="G568"/>
  <c r="F568"/>
  <c r="G567"/>
  <c r="F567"/>
  <c r="G566"/>
  <c r="F566"/>
  <c r="G565"/>
  <c r="F565"/>
  <c r="G564"/>
  <c r="F564"/>
  <c r="G563"/>
  <c r="F563"/>
  <c r="F562"/>
  <c r="G562"/>
  <c r="G561"/>
  <c r="F561"/>
  <c r="G560"/>
  <c r="F560"/>
  <c r="G559"/>
  <c r="F559"/>
  <c r="F558"/>
  <c r="G558"/>
  <c r="G557"/>
  <c r="F557"/>
  <c r="G556"/>
  <c r="F556"/>
  <c r="G555"/>
  <c r="F555"/>
  <c r="G554"/>
  <c r="F554"/>
  <c r="G553"/>
  <c r="F553"/>
  <c r="G552"/>
  <c r="F552"/>
  <c r="G551"/>
  <c r="F551"/>
  <c r="G550"/>
  <c r="F550"/>
  <c r="F549"/>
  <c r="G549"/>
  <c r="G548"/>
  <c r="F548"/>
  <c r="F547"/>
  <c r="G547"/>
  <c r="G546"/>
  <c r="F546"/>
  <c r="G545"/>
  <c r="F545"/>
  <c r="G544"/>
  <c r="F544"/>
  <c r="G543"/>
  <c r="F543"/>
  <c r="G542"/>
  <c r="F542"/>
  <c r="G541"/>
  <c r="F541"/>
  <c r="G540"/>
  <c r="F540"/>
  <c r="F539"/>
  <c r="G539"/>
  <c r="G538"/>
  <c r="F538"/>
  <c r="G537"/>
  <c r="F537"/>
  <c r="G536"/>
  <c r="F536"/>
  <c r="G535"/>
  <c r="F535"/>
  <c r="G534"/>
  <c r="F534"/>
  <c r="G533"/>
  <c r="F533"/>
  <c r="G532"/>
  <c r="F532"/>
  <c r="G531"/>
  <c r="F531"/>
  <c r="G530"/>
  <c r="F530"/>
  <c r="G529"/>
  <c r="F529"/>
  <c r="G528"/>
  <c r="F528"/>
  <c r="G527"/>
  <c r="F527"/>
  <c r="G526"/>
  <c r="F526"/>
  <c r="G525"/>
  <c r="F525"/>
  <c r="G524"/>
  <c r="F524"/>
  <c r="G523"/>
  <c r="F523"/>
  <c r="G522"/>
  <c r="F522"/>
  <c r="G521"/>
  <c r="F521"/>
  <c r="F520"/>
  <c r="G520"/>
  <c r="G518"/>
  <c r="F518"/>
  <c r="G517"/>
  <c r="F517"/>
  <c r="G516"/>
  <c r="F516"/>
  <c r="F515"/>
  <c r="G515"/>
  <c r="G514"/>
  <c r="F514"/>
  <c r="G513"/>
  <c r="F513"/>
  <c r="G512"/>
  <c r="F512"/>
  <c r="G511"/>
  <c r="F511"/>
  <c r="G510"/>
  <c r="F510"/>
  <c r="G509"/>
  <c r="F509"/>
  <c r="G508"/>
  <c r="F508"/>
  <c r="F507"/>
  <c r="G507"/>
  <c r="G506"/>
  <c r="F506"/>
  <c r="G505"/>
  <c r="F505"/>
  <c r="G504"/>
  <c r="F504"/>
  <c r="G503"/>
  <c r="F503"/>
  <c r="G502"/>
  <c r="F502"/>
  <c r="G501"/>
  <c r="F501"/>
  <c r="G500"/>
  <c r="F500"/>
  <c r="G499"/>
  <c r="F499"/>
  <c r="F498"/>
  <c r="G498"/>
  <c r="G497"/>
  <c r="F497"/>
  <c r="G496"/>
  <c r="F496"/>
  <c r="G495"/>
  <c r="F495"/>
  <c r="G494"/>
  <c r="F494"/>
  <c r="G493"/>
  <c r="F493"/>
  <c r="G492"/>
  <c r="F492"/>
  <c r="G491"/>
  <c r="F491"/>
  <c r="G490"/>
  <c r="F490"/>
  <c r="G489"/>
  <c r="F489"/>
  <c r="G488"/>
  <c r="F488"/>
  <c r="F487"/>
  <c r="G487"/>
  <c r="G486"/>
  <c r="F486"/>
  <c r="G485"/>
  <c r="F485"/>
  <c r="G484"/>
  <c r="F484"/>
  <c r="G483"/>
  <c r="F483"/>
  <c r="G482"/>
  <c r="F482"/>
  <c r="G481"/>
  <c r="F481"/>
  <c r="G480"/>
  <c r="F480"/>
  <c r="F479"/>
  <c r="G479"/>
  <c r="G478"/>
  <c r="F478"/>
  <c r="G477"/>
  <c r="F477"/>
  <c r="G476"/>
  <c r="F476"/>
  <c r="G475"/>
  <c r="F475"/>
  <c r="G474"/>
  <c r="F474"/>
  <c r="G473"/>
  <c r="F473"/>
  <c r="G472"/>
  <c r="F472"/>
  <c r="G471"/>
  <c r="F471"/>
  <c r="G470"/>
  <c r="F470"/>
  <c r="G469"/>
  <c r="F469"/>
  <c r="G468"/>
  <c r="F468"/>
  <c r="G467"/>
  <c r="F467"/>
  <c r="G466"/>
  <c r="F466"/>
  <c r="G465"/>
  <c r="F465"/>
  <c r="G464"/>
  <c r="F464"/>
  <c r="F463"/>
  <c r="G463"/>
  <c r="G461"/>
  <c r="F461"/>
  <c r="G460"/>
  <c r="F460"/>
  <c r="G459"/>
  <c r="F459"/>
  <c r="G458"/>
  <c r="F458"/>
  <c r="F457"/>
  <c r="G457"/>
  <c r="G456"/>
  <c r="F456"/>
  <c r="G455"/>
  <c r="F455"/>
  <c r="G454"/>
  <c r="F454"/>
  <c r="F453"/>
  <c r="G453"/>
  <c r="G452"/>
  <c r="F452"/>
  <c r="G451"/>
  <c r="F451"/>
  <c r="G450"/>
  <c r="F450"/>
  <c r="F449"/>
  <c r="G449"/>
  <c r="G448"/>
  <c r="F448"/>
  <c r="G447"/>
  <c r="F447"/>
  <c r="G446"/>
  <c r="F446"/>
  <c r="G445"/>
  <c r="F445"/>
  <c r="G444"/>
  <c r="F444"/>
  <c r="G443"/>
  <c r="F443"/>
  <c r="F442"/>
  <c r="G442"/>
  <c r="G441"/>
  <c r="F441"/>
  <c r="G440"/>
  <c r="F440"/>
  <c r="G439"/>
  <c r="F439"/>
  <c r="G438"/>
  <c r="F438"/>
  <c r="F437"/>
  <c r="G437"/>
  <c r="G436"/>
  <c r="F436"/>
  <c r="G435"/>
  <c r="F435"/>
  <c r="G434"/>
  <c r="F434"/>
  <c r="G433"/>
  <c r="F433"/>
  <c r="F432"/>
  <c r="G432"/>
  <c r="G431"/>
  <c r="F431"/>
  <c r="G430"/>
  <c r="F430"/>
  <c r="G429"/>
  <c r="F429"/>
  <c r="G428"/>
  <c r="F428"/>
  <c r="F427"/>
  <c r="G427"/>
  <c r="G426"/>
  <c r="F426"/>
  <c r="G425"/>
  <c r="F425"/>
  <c r="G424"/>
  <c r="F424"/>
  <c r="G423"/>
  <c r="F423"/>
  <c r="G422"/>
  <c r="F422"/>
  <c r="F421"/>
  <c r="G421"/>
  <c r="G420"/>
  <c r="F420"/>
  <c r="G419"/>
  <c r="F419"/>
  <c r="G418"/>
  <c r="F418"/>
  <c r="G417"/>
  <c r="F417"/>
  <c r="G416"/>
  <c r="F416"/>
  <c r="G415"/>
  <c r="F415"/>
  <c r="G414"/>
  <c r="F414"/>
  <c r="G413"/>
  <c r="F413"/>
  <c r="F412"/>
  <c r="G412"/>
  <c r="G411"/>
  <c r="F411"/>
  <c r="G410"/>
  <c r="F410"/>
  <c r="G409"/>
  <c r="F409"/>
  <c r="G408"/>
  <c r="F408"/>
  <c r="F407"/>
  <c r="G405"/>
  <c r="F405"/>
  <c r="F404"/>
  <c r="G404"/>
  <c r="G403"/>
  <c r="F403"/>
  <c r="G402"/>
  <c r="F402"/>
  <c r="G401"/>
  <c r="F401"/>
  <c r="G400"/>
  <c r="F400"/>
  <c r="G399"/>
  <c r="F399"/>
  <c r="G398"/>
  <c r="F398"/>
  <c r="F397"/>
  <c r="G397"/>
  <c r="G396"/>
  <c r="F396"/>
  <c r="G395"/>
  <c r="F395"/>
  <c r="G394"/>
  <c r="F394"/>
  <c r="G393"/>
  <c r="F393"/>
  <c r="G392"/>
  <c r="F392"/>
  <c r="F391"/>
  <c r="G391"/>
  <c r="G390"/>
  <c r="F390"/>
  <c r="G389"/>
  <c r="F389"/>
  <c r="G388"/>
  <c r="F388"/>
  <c r="F387"/>
  <c r="G387"/>
  <c r="G386"/>
  <c r="F386"/>
  <c r="G385"/>
  <c r="F385"/>
  <c r="G384"/>
  <c r="F384"/>
  <c r="F383"/>
  <c r="G383"/>
  <c r="G382"/>
  <c r="F382"/>
  <c r="G381"/>
  <c r="F381"/>
  <c r="G380"/>
  <c r="F380"/>
  <c r="F379"/>
  <c r="G379"/>
  <c r="G378"/>
  <c r="F378"/>
  <c r="G377"/>
  <c r="F377"/>
  <c r="G376"/>
  <c r="F376"/>
  <c r="G375"/>
  <c r="F375"/>
  <c r="G374"/>
  <c r="F374"/>
  <c r="F373"/>
  <c r="G373"/>
  <c r="G372"/>
  <c r="F372"/>
  <c r="G371"/>
  <c r="F371"/>
  <c r="G370"/>
  <c r="F370"/>
  <c r="G369"/>
  <c r="F369"/>
  <c r="G368"/>
  <c r="F368"/>
  <c r="F367"/>
  <c r="G367"/>
  <c r="G366"/>
  <c r="F366"/>
  <c r="G365"/>
  <c r="F365"/>
  <c r="G364"/>
  <c r="F364"/>
  <c r="G363"/>
  <c r="F363"/>
  <c r="G362"/>
  <c r="F362"/>
  <c r="G361"/>
  <c r="F361"/>
  <c r="F360"/>
  <c r="G360"/>
  <c r="G359"/>
  <c r="F359"/>
  <c r="G358"/>
  <c r="F358"/>
  <c r="G357"/>
  <c r="F357"/>
  <c r="G356"/>
  <c r="F356"/>
  <c r="F355"/>
  <c r="G355"/>
  <c r="G353"/>
  <c r="F353"/>
  <c r="G352"/>
  <c r="F352"/>
  <c r="F351"/>
  <c r="G351"/>
  <c r="G350"/>
  <c r="F350"/>
  <c r="G349"/>
  <c r="F349"/>
  <c r="G348"/>
  <c r="F348"/>
  <c r="G347"/>
  <c r="F347"/>
  <c r="G346"/>
  <c r="F346"/>
  <c r="F345"/>
  <c r="G345"/>
  <c r="G344"/>
  <c r="F344"/>
  <c r="G343"/>
  <c r="F343"/>
  <c r="G342"/>
  <c r="F342"/>
  <c r="G341"/>
  <c r="F341"/>
  <c r="G340"/>
  <c r="F340"/>
  <c r="G339"/>
  <c r="F339"/>
  <c r="G338"/>
  <c r="F338"/>
  <c r="F337"/>
  <c r="G337"/>
  <c r="G336"/>
  <c r="F336"/>
  <c r="G335"/>
  <c r="F335"/>
  <c r="G334"/>
  <c r="F334"/>
  <c r="G333"/>
  <c r="F333"/>
  <c r="G332"/>
  <c r="F332"/>
  <c r="G331"/>
  <c r="F331"/>
  <c r="G330"/>
  <c r="F330"/>
  <c r="G329"/>
  <c r="F329"/>
  <c r="G328"/>
  <c r="F328"/>
  <c r="F327"/>
  <c r="G327"/>
  <c r="G326"/>
  <c r="F326"/>
  <c r="G325"/>
  <c r="F325"/>
  <c r="G324"/>
  <c r="F324"/>
  <c r="G323"/>
  <c r="F323"/>
  <c r="G322"/>
  <c r="F322"/>
  <c r="G321"/>
  <c r="F321"/>
  <c r="G320"/>
  <c r="F320"/>
  <c r="G319"/>
  <c r="F319"/>
  <c r="G318"/>
  <c r="F318"/>
  <c r="F317"/>
  <c r="G317"/>
  <c r="G316"/>
  <c r="F316"/>
  <c r="G315"/>
  <c r="F315"/>
  <c r="G314"/>
  <c r="F314"/>
  <c r="G313"/>
  <c r="F313"/>
  <c r="G312"/>
  <c r="F312"/>
  <c r="G311"/>
  <c r="F311"/>
  <c r="G310"/>
  <c r="F310"/>
  <c r="G309"/>
  <c r="F309"/>
  <c r="G308"/>
  <c r="F308"/>
  <c r="G307"/>
  <c r="F307"/>
  <c r="G306"/>
  <c r="F306"/>
  <c r="G305"/>
  <c r="F305"/>
  <c r="G304"/>
  <c r="F304"/>
  <c r="F303"/>
  <c r="G303"/>
  <c r="G302"/>
  <c r="F302"/>
  <c r="G301"/>
  <c r="F301"/>
  <c r="G300"/>
  <c r="F300"/>
  <c r="G299"/>
  <c r="F299"/>
  <c r="G298"/>
  <c r="F298"/>
  <c r="G297"/>
  <c r="F297"/>
  <c r="G296"/>
  <c r="F296"/>
  <c r="G295"/>
  <c r="F295"/>
  <c r="F294"/>
  <c r="G294"/>
  <c r="G293"/>
  <c r="F293"/>
  <c r="G292"/>
  <c r="F292"/>
  <c r="G291"/>
  <c r="F291"/>
  <c r="G290"/>
  <c r="F290"/>
  <c r="G289"/>
  <c r="F289"/>
  <c r="G288"/>
  <c r="F288"/>
  <c r="G287"/>
  <c r="F287"/>
  <c r="F286"/>
  <c r="G286"/>
  <c r="G285"/>
  <c r="F285"/>
  <c r="G284"/>
  <c r="F284"/>
  <c r="G283"/>
  <c r="F283"/>
  <c r="G282"/>
  <c r="F282"/>
  <c r="G281"/>
  <c r="F281"/>
  <c r="G280"/>
  <c r="F280"/>
  <c r="F279"/>
  <c r="G279"/>
  <c r="G278"/>
  <c r="F278"/>
  <c r="G277"/>
  <c r="F277"/>
  <c r="G276"/>
  <c r="F276"/>
  <c r="G275"/>
  <c r="F275"/>
  <c r="G274"/>
  <c r="F274"/>
  <c r="G273"/>
  <c r="F273"/>
  <c r="G272"/>
  <c r="F272"/>
  <c r="G271"/>
  <c r="F271"/>
  <c r="G270"/>
  <c r="F270"/>
  <c r="G269"/>
  <c r="F269"/>
  <c r="F268"/>
  <c r="G268"/>
  <c r="G267"/>
  <c r="F267"/>
  <c r="G266"/>
  <c r="F266"/>
  <c r="F265"/>
  <c r="G265"/>
  <c r="G263"/>
  <c r="F263"/>
  <c r="F262"/>
  <c r="G262"/>
  <c r="G261"/>
  <c r="F261"/>
  <c r="G260"/>
  <c r="F260"/>
  <c r="G259"/>
  <c r="F259"/>
  <c r="G258"/>
  <c r="F258"/>
  <c r="G257"/>
  <c r="F257"/>
  <c r="G256"/>
  <c r="F256"/>
  <c r="G255"/>
  <c r="F255"/>
  <c r="F254"/>
  <c r="G254"/>
  <c r="G253"/>
  <c r="F253"/>
  <c r="F252"/>
  <c r="G251"/>
  <c r="F251"/>
  <c r="F250"/>
  <c r="G250"/>
  <c r="G249"/>
  <c r="F249"/>
  <c r="G248"/>
  <c r="F248"/>
  <c r="G247"/>
  <c r="F247"/>
  <c r="F246"/>
  <c r="G246"/>
  <c r="G244"/>
  <c r="F244"/>
  <c r="F243"/>
  <c r="G243"/>
  <c r="G242"/>
  <c r="F242"/>
  <c r="F241"/>
  <c r="G241"/>
  <c r="G240"/>
  <c r="F240"/>
  <c r="G239"/>
  <c r="F239"/>
  <c r="G238"/>
  <c r="F238"/>
  <c r="G237"/>
  <c r="F237"/>
  <c r="F236"/>
  <c r="G236"/>
  <c r="G234"/>
  <c r="F234"/>
  <c r="G233"/>
  <c r="F233"/>
  <c r="F232"/>
  <c r="G232"/>
  <c r="G231"/>
  <c r="F231"/>
  <c r="G230"/>
  <c r="F230"/>
  <c r="G229"/>
  <c r="F229"/>
  <c r="G228"/>
  <c r="F228"/>
  <c r="G227"/>
  <c r="F227"/>
  <c r="G226"/>
  <c r="F226"/>
  <c r="G225"/>
  <c r="F225"/>
  <c r="G224"/>
  <c r="F224"/>
  <c r="G223"/>
  <c r="F223"/>
  <c r="G222"/>
  <c r="F222"/>
  <c r="G221"/>
  <c r="F221"/>
  <c r="G220"/>
  <c r="F220"/>
  <c r="G219"/>
  <c r="F219"/>
  <c r="G218"/>
  <c r="F218"/>
  <c r="F217"/>
  <c r="G217"/>
  <c r="G216"/>
  <c r="F216"/>
  <c r="G215"/>
  <c r="F215"/>
  <c r="G214"/>
  <c r="F214"/>
  <c r="G213"/>
  <c r="F213"/>
  <c r="G212"/>
  <c r="F212"/>
  <c r="G211"/>
  <c r="F211"/>
  <c r="F210"/>
  <c r="G210"/>
  <c r="G209"/>
  <c r="F209"/>
  <c r="G208"/>
  <c r="F208"/>
  <c r="G207"/>
  <c r="F207"/>
  <c r="G206"/>
  <c r="F206"/>
  <c r="G205"/>
  <c r="F205"/>
  <c r="F204"/>
  <c r="G204"/>
  <c r="G203"/>
  <c r="F203"/>
  <c r="G202"/>
  <c r="F202"/>
  <c r="G201"/>
  <c r="F201"/>
  <c r="G200"/>
  <c r="F200"/>
  <c r="G199"/>
  <c r="F199"/>
  <c r="F198"/>
  <c r="G198"/>
  <c r="G197"/>
  <c r="F197"/>
  <c r="G196"/>
  <c r="F196"/>
  <c r="G195"/>
  <c r="F195"/>
  <c r="G194"/>
  <c r="F194"/>
  <c r="G193"/>
  <c r="F193"/>
  <c r="G192"/>
  <c r="F192"/>
  <c r="G191"/>
  <c r="F191"/>
  <c r="F190"/>
  <c r="G190"/>
  <c r="G189"/>
  <c r="F189"/>
  <c r="G188"/>
  <c r="F188"/>
  <c r="G187"/>
  <c r="F187"/>
  <c r="G186"/>
  <c r="F186"/>
  <c r="G185"/>
  <c r="F185"/>
  <c r="G184"/>
  <c r="F184"/>
  <c r="F183"/>
  <c r="G183"/>
  <c r="G182"/>
  <c r="F182"/>
  <c r="G181"/>
  <c r="F181"/>
  <c r="G180"/>
  <c r="F180"/>
  <c r="G179"/>
  <c r="F179"/>
  <c r="G178"/>
  <c r="F178"/>
  <c r="G177"/>
  <c r="F177"/>
  <c r="F176"/>
  <c r="G176"/>
  <c r="G175"/>
  <c r="F175"/>
  <c r="G174"/>
  <c r="F174"/>
  <c r="G173"/>
  <c r="F173"/>
  <c r="G172"/>
  <c r="F172"/>
  <c r="G171"/>
  <c r="F171"/>
  <c r="G170"/>
  <c r="F170"/>
  <c r="F169"/>
  <c r="G169"/>
  <c r="G168"/>
  <c r="F168"/>
  <c r="G167"/>
  <c r="F167"/>
  <c r="G166"/>
  <c r="F166"/>
  <c r="G165"/>
  <c r="F165"/>
  <c r="G164"/>
  <c r="F164"/>
  <c r="G163"/>
  <c r="F163"/>
  <c r="F162"/>
  <c r="G162"/>
  <c r="G161"/>
  <c r="F161"/>
  <c r="G160"/>
  <c r="F160"/>
  <c r="G159"/>
  <c r="F159"/>
  <c r="G158"/>
  <c r="F158"/>
  <c r="G157"/>
  <c r="F157"/>
  <c r="G156"/>
  <c r="F156"/>
  <c r="F155"/>
  <c r="G155"/>
  <c r="G154"/>
  <c r="F154"/>
  <c r="G153"/>
  <c r="F153"/>
  <c r="G152"/>
  <c r="F152"/>
  <c r="G151"/>
  <c r="F151"/>
  <c r="G150"/>
  <c r="F150"/>
  <c r="F149"/>
  <c r="G149"/>
  <c r="G148"/>
  <c r="F148"/>
  <c r="G147"/>
  <c r="F147"/>
  <c r="G146"/>
  <c r="F146"/>
  <c r="G145"/>
  <c r="F145"/>
  <c r="G144"/>
  <c r="F144"/>
  <c r="G143"/>
  <c r="F143"/>
  <c r="G142"/>
  <c r="F142"/>
  <c r="F141"/>
  <c r="G141"/>
  <c r="G140"/>
  <c r="F140"/>
  <c r="G139"/>
  <c r="F139"/>
  <c r="G138"/>
  <c r="F138"/>
  <c r="G137"/>
  <c r="F137"/>
  <c r="G136"/>
  <c r="F136"/>
  <c r="G135"/>
  <c r="F135"/>
  <c r="F134"/>
  <c r="G134"/>
  <c r="G133"/>
  <c r="F133"/>
  <c r="G132"/>
  <c r="F132"/>
  <c r="G131"/>
  <c r="F131"/>
  <c r="G130"/>
  <c r="F130"/>
  <c r="G129"/>
  <c r="F129"/>
  <c r="G128"/>
  <c r="F128"/>
  <c r="G127"/>
  <c r="F127"/>
  <c r="G126"/>
  <c r="F126"/>
  <c r="G125"/>
  <c r="F125"/>
  <c r="G124"/>
  <c r="F124"/>
  <c r="G123"/>
  <c r="F123"/>
  <c r="F122"/>
  <c r="G122"/>
  <c r="G121"/>
  <c r="F121"/>
  <c r="G120"/>
  <c r="F120"/>
  <c r="G119"/>
  <c r="F119"/>
  <c r="G118"/>
  <c r="F118"/>
  <c r="G117"/>
  <c r="F117"/>
  <c r="G116"/>
  <c r="F116"/>
  <c r="G115"/>
  <c r="F115"/>
  <c r="G114"/>
  <c r="F114"/>
  <c r="G113"/>
  <c r="F113"/>
  <c r="G112"/>
  <c r="F112"/>
  <c r="F111"/>
  <c r="G111"/>
  <c r="G110"/>
  <c r="F110"/>
  <c r="G109"/>
  <c r="F109"/>
  <c r="G108"/>
  <c r="F108"/>
  <c r="G107"/>
  <c r="F107"/>
  <c r="G106"/>
  <c r="F106"/>
  <c r="G105"/>
  <c r="F105"/>
  <c r="G104"/>
  <c r="F104"/>
  <c r="G103"/>
  <c r="F103"/>
  <c r="F102"/>
  <c r="G102"/>
  <c r="G101"/>
  <c r="F101"/>
  <c r="G100"/>
  <c r="F100"/>
  <c r="G99"/>
  <c r="F99"/>
  <c r="G98"/>
  <c r="F98"/>
  <c r="G97"/>
  <c r="F97"/>
  <c r="G96"/>
  <c r="F96"/>
  <c r="G95"/>
  <c r="F95"/>
  <c r="G94"/>
  <c r="F94"/>
  <c r="G93"/>
  <c r="F93"/>
  <c r="G92"/>
  <c r="F92"/>
  <c r="G91"/>
  <c r="F91"/>
  <c r="G90"/>
  <c r="F90"/>
  <c r="F89"/>
  <c r="G89"/>
  <c r="G88"/>
  <c r="F88"/>
  <c r="G87"/>
  <c r="F87"/>
  <c r="G86"/>
  <c r="F86"/>
  <c r="G85"/>
  <c r="F85"/>
  <c r="G84"/>
  <c r="F84"/>
  <c r="G83"/>
  <c r="F83"/>
  <c r="G82"/>
  <c r="F82"/>
  <c r="G81"/>
  <c r="F81"/>
  <c r="F80"/>
  <c r="G80"/>
  <c r="G79"/>
  <c r="F79"/>
  <c r="G78"/>
  <c r="F78"/>
  <c r="G77"/>
  <c r="F77"/>
  <c r="G76"/>
  <c r="F76"/>
  <c r="G75"/>
  <c r="F75"/>
  <c r="G74"/>
  <c r="F74"/>
  <c r="G73"/>
  <c r="F73"/>
  <c r="F72"/>
  <c r="G72"/>
  <c r="G71"/>
  <c r="F71"/>
  <c r="G70"/>
  <c r="F70"/>
  <c r="G69"/>
  <c r="F69"/>
  <c r="G68"/>
  <c r="F68"/>
  <c r="G67"/>
  <c r="F67"/>
  <c r="G66"/>
  <c r="F66"/>
  <c r="G65"/>
  <c r="F65"/>
  <c r="G64"/>
  <c r="F64"/>
  <c r="G63"/>
  <c r="F63"/>
  <c r="G62"/>
  <c r="F62"/>
  <c r="F61"/>
  <c r="G61"/>
  <c r="G60"/>
  <c r="F60"/>
  <c r="G59"/>
  <c r="F59"/>
  <c r="G58"/>
  <c r="F58"/>
  <c r="G57"/>
  <c r="F57"/>
  <c r="G56"/>
  <c r="F56"/>
  <c r="G55"/>
  <c r="F55"/>
  <c r="G54"/>
  <c r="F54"/>
  <c r="G53"/>
  <c r="F53"/>
  <c r="G52"/>
  <c r="F52"/>
  <c r="G51"/>
  <c r="F51"/>
  <c r="F50"/>
  <c r="G50"/>
  <c r="G49"/>
  <c r="F49"/>
  <c r="G48"/>
  <c r="F48"/>
  <c r="G47"/>
  <c r="F47"/>
  <c r="G46"/>
  <c r="F46"/>
  <c r="G45"/>
  <c r="F45"/>
  <c r="G44"/>
  <c r="F44"/>
  <c r="G43"/>
  <c r="F43"/>
  <c r="G42"/>
  <c r="F42"/>
  <c r="G41"/>
  <c r="F41"/>
  <c r="G40"/>
  <c r="F40"/>
  <c r="F39"/>
  <c r="G39"/>
  <c r="G38"/>
  <c r="F38"/>
  <c r="G37"/>
  <c r="F37"/>
  <c r="G36"/>
  <c r="F36"/>
  <c r="G35"/>
  <c r="F35"/>
  <c r="G34"/>
  <c r="F34"/>
  <c r="G33"/>
  <c r="F33"/>
  <c r="G32"/>
  <c r="F32"/>
  <c r="G31"/>
  <c r="F31"/>
  <c r="G30"/>
  <c r="F30"/>
  <c r="G29"/>
  <c r="F29"/>
  <c r="F28"/>
  <c r="G28"/>
  <c r="G27"/>
  <c r="F27"/>
  <c r="G26"/>
  <c r="F26"/>
  <c r="G25"/>
  <c r="F25"/>
  <c r="G24"/>
  <c r="F24"/>
  <c r="G23"/>
  <c r="F23"/>
  <c r="G22"/>
  <c r="F22"/>
  <c r="G21"/>
  <c r="F21"/>
  <c r="G20"/>
  <c r="F20"/>
  <c r="F19"/>
  <c r="G19"/>
  <c r="G18"/>
  <c r="F18"/>
  <c r="G17"/>
  <c r="F17"/>
  <c r="G16"/>
  <c r="F16"/>
  <c r="G15"/>
  <c r="F15"/>
  <c r="G14"/>
  <c r="F14"/>
  <c r="G13"/>
  <c r="F13"/>
  <c r="G12"/>
  <c r="F12"/>
  <c r="G11"/>
  <c r="F11"/>
  <c r="G10"/>
  <c r="F10"/>
  <c r="G9"/>
  <c r="F9"/>
  <c r="G8"/>
  <c r="F8"/>
  <c r="F7"/>
  <c r="G7"/>
  <c r="G31" i="3"/>
  <c r="F31"/>
  <c r="G30"/>
  <c r="F30"/>
  <c r="G29"/>
  <c r="F29"/>
  <c r="G28"/>
  <c r="F28"/>
  <c r="G27"/>
  <c r="F27"/>
  <c r="G26"/>
  <c r="F26"/>
  <c r="G25"/>
  <c r="F25"/>
  <c r="G24"/>
  <c r="F24"/>
  <c r="E23"/>
  <c r="D23"/>
  <c r="C23"/>
  <c r="G22"/>
  <c r="F22"/>
  <c r="G21"/>
  <c r="F21"/>
  <c r="G20"/>
  <c r="F20"/>
  <c r="G19"/>
  <c r="F19"/>
  <c r="G18"/>
  <c r="F18"/>
  <c r="G17"/>
  <c r="F17"/>
  <c r="G16"/>
  <c r="F16"/>
  <c r="G15"/>
  <c r="F15"/>
  <c r="G14"/>
  <c r="F14"/>
  <c r="G13"/>
  <c r="F13"/>
  <c r="G12"/>
  <c r="F12"/>
  <c r="G11"/>
  <c r="F11"/>
  <c r="G10"/>
  <c r="F10"/>
  <c r="G9"/>
  <c r="F9"/>
  <c r="G8"/>
  <c r="F8"/>
  <c r="G7"/>
  <c r="F7"/>
  <c r="E6"/>
  <c r="F6" s="1"/>
  <c r="D6"/>
  <c r="C6"/>
  <c r="H7" i="13" l="1"/>
  <c r="K24"/>
  <c r="F27"/>
  <c r="I23"/>
  <c r="J35"/>
  <c r="K35" s="1"/>
  <c r="I35"/>
  <c r="L35" s="1"/>
  <c r="K74"/>
  <c r="L86"/>
  <c r="H104"/>
  <c r="K115"/>
  <c r="K121"/>
  <c r="K147"/>
  <c r="K156"/>
  <c r="L159"/>
  <c r="K209"/>
  <c r="H225"/>
  <c r="K225"/>
  <c r="F10" i="5"/>
  <c r="D9"/>
  <c r="F56"/>
  <c r="K28" i="13"/>
  <c r="G6" i="3"/>
  <c r="E10" i="5"/>
  <c r="F92"/>
  <c r="K14" i="13"/>
  <c r="L78"/>
  <c r="K82"/>
  <c r="K86"/>
  <c r="L95"/>
  <c r="I104"/>
  <c r="L121"/>
  <c r="I167"/>
  <c r="L226"/>
  <c r="F249"/>
  <c r="C211" i="6"/>
  <c r="F23" i="3"/>
  <c r="L92" i="5"/>
  <c r="L63" i="13"/>
  <c r="L74"/>
  <c r="K105"/>
  <c r="L115"/>
  <c r="L147"/>
  <c r="L172"/>
  <c r="L82"/>
  <c r="J120"/>
  <c r="J163"/>
  <c r="H167"/>
  <c r="J7"/>
  <c r="K168"/>
  <c r="I225"/>
  <c r="L225" s="1"/>
  <c r="L254"/>
  <c r="L249"/>
  <c r="C248"/>
  <c r="C259" s="1"/>
  <c r="L9" i="5"/>
  <c r="I46" i="13"/>
  <c r="L46" s="1"/>
  <c r="D1278" i="4"/>
  <c r="E1278"/>
  <c r="F462"/>
  <c r="F245"/>
  <c r="F815"/>
  <c r="F1104"/>
  <c r="F519"/>
  <c r="F720"/>
  <c r="F980"/>
  <c r="F1149"/>
  <c r="F1064"/>
  <c r="F354"/>
  <c r="G1214"/>
  <c r="F922"/>
  <c r="G406"/>
  <c r="F1044"/>
  <c r="G720"/>
  <c r="F264"/>
  <c r="F1214"/>
  <c r="F6"/>
  <c r="G1104"/>
  <c r="G922"/>
  <c r="G1170"/>
  <c r="G245"/>
  <c r="G1064"/>
  <c r="G793"/>
  <c r="G354"/>
  <c r="F406"/>
  <c r="F235"/>
  <c r="F647"/>
  <c r="F1170"/>
  <c r="G264"/>
  <c r="G407"/>
  <c r="G794"/>
  <c r="G1065"/>
  <c r="G1149"/>
  <c r="G1215"/>
  <c r="G1268"/>
  <c r="G252"/>
  <c r="G519"/>
  <c r="G980"/>
  <c r="G1044"/>
  <c r="G462"/>
  <c r="G647"/>
  <c r="G815"/>
  <c r="G235"/>
  <c r="C1278"/>
  <c r="H7" i="5" s="1"/>
  <c r="K9"/>
  <c r="J8"/>
  <c r="L8" s="1"/>
  <c r="H8"/>
  <c r="K254" i="13"/>
  <c r="K249"/>
  <c r="J167"/>
  <c r="L167" s="1"/>
  <c r="L182"/>
  <c r="L168"/>
  <c r="J104"/>
  <c r="L105"/>
  <c r="J23"/>
  <c r="L23" s="1"/>
  <c r="E249"/>
  <c r="E34"/>
  <c r="D248"/>
  <c r="D259" s="1"/>
  <c r="B248"/>
  <c r="F12"/>
  <c r="L209"/>
  <c r="K193"/>
  <c r="I248"/>
  <c r="I259" s="1"/>
  <c r="L193"/>
  <c r="K182"/>
  <c r="H46"/>
  <c r="K46" s="1"/>
  <c r="K47"/>
  <c r="E12"/>
  <c r="F17" i="5"/>
  <c r="E17"/>
  <c r="D8"/>
  <c r="E86"/>
  <c r="C9"/>
  <c r="B9"/>
  <c r="E33" i="3"/>
  <c r="D7" i="5" s="1"/>
  <c r="D33" i="3"/>
  <c r="C7" i="5" s="1"/>
  <c r="G23" i="3"/>
  <c r="C33"/>
  <c r="B7" i="5" s="1"/>
  <c r="F259" i="13" l="1"/>
  <c r="L104"/>
  <c r="K7"/>
  <c r="L7"/>
  <c r="L120"/>
  <c r="K120"/>
  <c r="L163"/>
  <c r="K163"/>
  <c r="F33" i="3"/>
  <c r="J7" i="5"/>
  <c r="I7"/>
  <c r="I104" s="1"/>
  <c r="G6" i="4"/>
  <c r="F1278"/>
  <c r="G33" i="3"/>
  <c r="K8" i="5"/>
  <c r="K167" i="13"/>
  <c r="K104"/>
  <c r="K23"/>
  <c r="J248"/>
  <c r="J259" s="1"/>
  <c r="L259" s="1"/>
  <c r="E248"/>
  <c r="F248"/>
  <c r="B259"/>
  <c r="E259" s="1"/>
  <c r="H248"/>
  <c r="F9" i="5"/>
  <c r="C8"/>
  <c r="F8" s="1"/>
  <c r="E9"/>
  <c r="B8"/>
  <c r="E8" s="1"/>
  <c r="H104"/>
  <c r="D104"/>
  <c r="E7"/>
  <c r="F7"/>
  <c r="L7" l="1"/>
  <c r="G1278" i="4"/>
  <c r="K7" i="5"/>
  <c r="J104"/>
  <c r="L104" s="1"/>
  <c r="K248" i="13"/>
  <c r="L248"/>
  <c r="H259"/>
  <c r="K259" s="1"/>
  <c r="C104" i="5"/>
  <c r="F104" s="1"/>
  <c r="B104"/>
  <c r="E104" s="1"/>
  <c r="K104" l="1"/>
</calcChain>
</file>

<file path=xl/sharedStrings.xml><?xml version="1.0" encoding="utf-8"?>
<sst xmlns="http://schemas.openxmlformats.org/spreadsheetml/2006/main" count="2965" uniqueCount="1788">
  <si>
    <t xml:space="preserve"> </t>
  </si>
  <si>
    <t>地区名称</t>
  </si>
  <si>
    <t>北京市</t>
  </si>
  <si>
    <t>2023年市县财政预算表</t>
  </si>
  <si>
    <t>天津市</t>
  </si>
  <si>
    <t>河北省</t>
  </si>
  <si>
    <t>山西省</t>
  </si>
  <si>
    <t>内蒙古自治区</t>
  </si>
  <si>
    <t>目  录</t>
  </si>
  <si>
    <t xml:space="preserve">            表一 2023年一般公共预算收入表</t>
  </si>
  <si>
    <t xml:space="preserve">            表二 2023年一般公共预算支出表</t>
  </si>
  <si>
    <t xml:space="preserve">            表三 2023年一般公共预算收支平衡表</t>
  </si>
  <si>
    <t xml:space="preserve">            表四 2023年一般公共预算支出资金来源表</t>
  </si>
  <si>
    <t xml:space="preserve">            表五 2023年一般公共预算支出经济分类表</t>
  </si>
  <si>
    <t xml:space="preserve">            表六 2023年地市县一般公共预算收支表</t>
  </si>
  <si>
    <t xml:space="preserve">            表七 2023年省对下一般公共预算转移支付预算表</t>
  </si>
  <si>
    <t xml:space="preserve">            表八 2023年一般公共预算支出“三公”经费预算表</t>
  </si>
  <si>
    <t xml:space="preserve">            表九 2023年政府性基金预算收支表</t>
  </si>
  <si>
    <t xml:space="preserve">            表十 2023年政府性基金预算支出资金来源表</t>
  </si>
  <si>
    <t xml:space="preserve">            表十一 2023年国有资本经营预算收支表</t>
  </si>
  <si>
    <t xml:space="preserve">            表十二 2023年国有资本经营预算收入表</t>
  </si>
  <si>
    <t xml:space="preserve">            表十三 2023年国有资本经营预算支出表</t>
  </si>
  <si>
    <t xml:space="preserve">            表十四 2023年国有资本经营预算基础信息表</t>
  </si>
  <si>
    <t>表一</t>
  </si>
  <si>
    <t>2023年一般公共预算收入表</t>
  </si>
  <si>
    <t>单位：万元</t>
  </si>
  <si>
    <t>项目</t>
  </si>
  <si>
    <t>上年预算数</t>
  </si>
  <si>
    <t>上年执行数</t>
  </si>
  <si>
    <t>预算数</t>
  </si>
  <si>
    <t>代码</t>
  </si>
  <si>
    <t>名称</t>
  </si>
  <si>
    <t>金额</t>
  </si>
  <si>
    <t>为上年预算数的%</t>
  </si>
  <si>
    <t>为上年执行数的%</t>
  </si>
  <si>
    <t xml:space="preserve">  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</si>
  <si>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</si>
  <si>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</si>
  <si>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</si>
  <si>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</si>
  <si>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</si>
  <si>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</si>
  <si>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</si>
  <si>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</si>
  <si>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</si>
  <si>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</si>
  <si>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</si>
  <si>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</si>
  <si>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</si>
  <si>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</si>
  <si>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</si>
  <si>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</si>
  <si>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 xml:space="preserve">  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</si>
  <si>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</si>
  <si>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</si>
  <si>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</si>
  <si>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</si>
  <si>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</si>
  <si>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</si>
  <si>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</si>
  <si>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</si>
  <si>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收入总计</t>
  </si>
  <si>
    <t>表二</t>
  </si>
  <si>
    <t>2023年一般公共预算支出表</t>
  </si>
  <si>
    <t xml:space="preserve">  一般公共服务</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</si>
  <si>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</si>
  <si>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</si>
  <si>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</si>
  <si>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</si>
  <si>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</si>
  <si>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</si>
  <si>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</si>
  <si>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</si>
  <si>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</si>
  <si>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</si>
  <si>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</si>
  <si>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</si>
  <si>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</si>
  <si>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</si>
  <si>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</si>
  <si>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</si>
  <si>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</si>
  <si>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</si>
  <si>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</si>
  <si>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</si>
  <si>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</si>
  <si>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</si>
  <si>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</si>
  <si>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</si>
  <si>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</si>
  <si>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</si>
  <si>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</si>
  <si>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</si>
  <si>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</si>
  <si>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</si>
  <si>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</si>
  <si>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</si>
  <si>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</si>
  <si>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</si>
  <si>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</si>
  <si>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</si>
  <si>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</si>
  <si>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</si>
  <si>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</si>
  <si>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</si>
  <si>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</si>
  <si>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</si>
  <si>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</si>
  <si>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</si>
  <si>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</si>
  <si>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</si>
  <si>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</si>
  <si>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</si>
  <si>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</si>
  <si>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</si>
  <si>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</si>
  <si>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</si>
  <si>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</si>
  <si>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</si>
  <si>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</si>
  <si>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</si>
  <si>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</si>
  <si>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</si>
  <si>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</si>
  <si>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</si>
  <si>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</si>
  <si>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</si>
  <si>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</si>
  <si>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</si>
  <si>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</si>
  <si>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</si>
  <si>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</si>
  <si>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</si>
  <si>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</si>
  <si>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</si>
  <si>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</si>
  <si>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</si>
  <si>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</si>
  <si>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</si>
  <si>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</si>
  <si>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</si>
  <si>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</si>
  <si>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</si>
  <si>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</si>
  <si>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</si>
  <si>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</si>
  <si>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</si>
  <si>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</si>
  <si>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</si>
  <si>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</si>
  <si>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</si>
  <si>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</si>
  <si>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</si>
  <si>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</si>
  <si>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</si>
  <si>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</si>
  <si>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</si>
  <si>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</si>
  <si>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</si>
  <si>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</si>
  <si>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</si>
  <si>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</si>
  <si>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</si>
  <si>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</si>
  <si>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</si>
  <si>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</si>
  <si>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</si>
  <si>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</si>
  <si>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</si>
  <si>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</si>
  <si>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</si>
  <si>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</si>
  <si>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</si>
  <si>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</si>
  <si>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</si>
  <si>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</si>
  <si>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</si>
  <si>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</si>
  <si>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</si>
  <si>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</si>
  <si>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</si>
  <si>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</si>
  <si>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</si>
  <si>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</si>
  <si>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</si>
  <si>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</si>
  <si>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</si>
  <si>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</si>
  <si>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</si>
  <si>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</si>
  <si>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</si>
  <si>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</si>
  <si>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</si>
  <si>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外交支出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</si>
  <si>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</si>
  <si>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</si>
  <si>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</si>
  <si>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</si>
  <si>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</si>
  <si>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</si>
  <si>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</si>
  <si>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其他外交支出</t>
  </si>
  <si>
    <t xml:space="preserve">      其他外交支出</t>
  </si>
  <si>
    <t xml:space="preserve">  国防支出</t>
  </si>
  <si>
    <t xml:space="preserve">    军费</t>
  </si>
  <si>
    <t xml:space="preserve">      现役部队</t>
  </si>
  <si>
    <t xml:space="preserve">      预备役部队</t>
  </si>
  <si>
    <t xml:space="preserve">      其他军费支出</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</si>
  <si>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</si>
  <si>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</si>
  <si>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</si>
  <si>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</si>
  <si>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</si>
  <si>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</si>
  <si>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</si>
  <si>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</si>
  <si>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</si>
  <si>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</si>
  <si>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</si>
  <si>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</si>
  <si>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</si>
  <si>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</si>
  <si>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</si>
  <si>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</si>
  <si>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</si>
  <si>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</si>
  <si>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</si>
  <si>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</si>
  <si>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</si>
  <si>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</si>
  <si>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</si>
  <si>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</si>
  <si>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</si>
  <si>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</si>
  <si>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</si>
  <si>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</si>
  <si>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</si>
  <si>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检查监督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</si>
  <si>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</si>
  <si>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</si>
  <si>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</si>
  <si>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</si>
  <si>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</si>
  <si>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</si>
  <si>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</si>
  <si>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</si>
  <si>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</si>
  <si>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</si>
  <si>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</si>
  <si>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</si>
  <si>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</si>
  <si>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</si>
  <si>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</si>
  <si>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</si>
  <si>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</si>
  <si>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</si>
  <si>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</si>
  <si>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</si>
  <si>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</si>
  <si>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</si>
  <si>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</si>
  <si>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</si>
  <si>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</si>
  <si>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</si>
  <si>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</si>
  <si>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</si>
  <si>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</si>
  <si>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</si>
  <si>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</si>
  <si>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</si>
  <si>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</si>
  <si>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</si>
  <si>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</si>
  <si>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</si>
  <si>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</si>
  <si>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</si>
  <si>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</si>
  <si>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</si>
  <si>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</si>
  <si>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</si>
  <si>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</si>
  <si>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</si>
  <si>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</si>
  <si>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</si>
  <si>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</si>
  <si>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</si>
  <si>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</si>
  <si>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</si>
  <si>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</si>
  <si>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</si>
  <si>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</si>
  <si>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</si>
  <si>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</si>
  <si>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</si>
  <si>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</si>
  <si>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</si>
  <si>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</si>
  <si>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</si>
  <si>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</si>
  <si>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</si>
  <si>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</si>
  <si>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</si>
  <si>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</si>
  <si>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</si>
  <si>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</si>
  <si>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</si>
  <si>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</si>
  <si>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</si>
  <si>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</si>
  <si>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</si>
  <si>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</si>
  <si>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</si>
  <si>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</si>
  <si>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</si>
  <si>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</si>
  <si>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</si>
  <si>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</si>
  <si>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</si>
  <si>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</si>
  <si>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</si>
  <si>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</si>
  <si>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</si>
  <si>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</si>
  <si>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</si>
  <si>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</si>
  <si>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</si>
  <si>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</si>
  <si>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</si>
  <si>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</si>
  <si>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</si>
  <si>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</si>
  <si>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</si>
  <si>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</si>
  <si>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</si>
  <si>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</si>
  <si>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</si>
  <si>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</si>
  <si>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</si>
  <si>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</si>
  <si>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</si>
  <si>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</si>
  <si>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</si>
  <si>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</si>
  <si>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</si>
  <si>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</si>
  <si>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</si>
  <si>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</si>
  <si>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</si>
  <si>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</si>
  <si>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</si>
  <si>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</si>
  <si>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</si>
  <si>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</si>
  <si>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</si>
  <si>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</si>
  <si>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</si>
  <si>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</si>
  <si>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</si>
  <si>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</si>
  <si>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</si>
  <si>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</si>
  <si>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</si>
  <si>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</si>
  <si>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</si>
  <si>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</si>
  <si>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</si>
  <si>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</si>
  <si>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</si>
  <si>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</si>
  <si>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</si>
  <si>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</si>
  <si>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</si>
  <si>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</si>
  <si>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</si>
  <si>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</si>
  <si>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</si>
  <si>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</si>
  <si>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</si>
  <si>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</si>
  <si>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</si>
  <si>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</si>
  <si>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</si>
  <si>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</si>
  <si>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</si>
  <si>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</si>
  <si>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</si>
  <si>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</si>
  <si>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</si>
  <si>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</si>
  <si>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</si>
  <si>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</si>
  <si>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</si>
  <si>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</si>
  <si>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</si>
  <si>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</si>
  <si>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</si>
  <si>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</si>
  <si>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</si>
  <si>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</si>
  <si>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</si>
  <si>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</si>
  <si>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</si>
  <si>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</si>
  <si>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</si>
  <si>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</si>
  <si>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</si>
  <si>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</si>
  <si>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</si>
  <si>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</si>
  <si>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</si>
  <si>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</si>
  <si>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</si>
  <si>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</si>
  <si>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</si>
  <si>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</si>
  <si>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</si>
  <si>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</si>
  <si>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</si>
  <si>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</si>
  <si>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</si>
  <si>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</si>
  <si>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</si>
  <si>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</si>
  <si>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</si>
  <si>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</si>
  <si>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</si>
  <si>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</si>
  <si>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</si>
  <si>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</si>
  <si>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</si>
  <si>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</si>
  <si>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</si>
  <si>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</si>
  <si>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</si>
  <si>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</si>
  <si>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</si>
  <si>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</si>
  <si>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</si>
  <si>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</si>
  <si>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</si>
  <si>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</si>
  <si>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</si>
  <si>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</si>
  <si>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</si>
  <si>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</si>
  <si>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</si>
  <si>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</si>
  <si>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</si>
  <si>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</si>
  <si>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</si>
  <si>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</si>
  <si>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</si>
  <si>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</si>
  <si>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</si>
  <si>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</si>
  <si>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</si>
  <si>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</si>
  <si>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</si>
  <si>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</si>
  <si>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</si>
  <si>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</si>
  <si>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</si>
  <si>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</si>
  <si>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</si>
  <si>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</si>
  <si>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</si>
  <si>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</si>
  <si>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</si>
  <si>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</si>
  <si>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</si>
  <si>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</si>
  <si>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</si>
  <si>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</si>
  <si>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</si>
  <si>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</si>
  <si>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</si>
  <si>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</si>
  <si>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</si>
  <si>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</si>
  <si>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</si>
  <si>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</si>
  <si>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</si>
  <si>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</si>
  <si>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</si>
  <si>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</si>
  <si>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</si>
  <si>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</si>
  <si>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</si>
  <si>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</si>
  <si>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</si>
  <si>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</si>
  <si>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</si>
  <si>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</si>
  <si>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</si>
  <si>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</si>
  <si>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</si>
  <si>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</si>
  <si>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</si>
  <si>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</si>
  <si>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</si>
  <si>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</si>
  <si>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</si>
  <si>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</si>
  <si>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</si>
  <si>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</si>
  <si>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</si>
  <si>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</si>
  <si>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</si>
  <si>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</si>
  <si>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</si>
  <si>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</si>
  <si>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</si>
  <si>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</si>
  <si>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</si>
  <si>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</si>
  <si>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</si>
  <si>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</si>
  <si>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</si>
  <si>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</si>
  <si>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</si>
  <si>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</si>
  <si>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</si>
  <si>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</si>
  <si>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</si>
  <si>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</si>
  <si>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</si>
  <si>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</si>
  <si>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</si>
  <si>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</si>
  <si>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</si>
  <si>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</si>
  <si>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</si>
  <si>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</si>
  <si>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</si>
  <si>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</si>
  <si>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</si>
  <si>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</si>
  <si>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</si>
  <si>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</si>
  <si>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</si>
  <si>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</si>
  <si>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</si>
  <si>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</si>
  <si>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</si>
  <si>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</si>
  <si>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</si>
  <si>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</si>
  <si>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</si>
  <si>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</si>
  <si>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</si>
  <si>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</si>
  <si>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</si>
  <si>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</si>
  <si>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</si>
  <si>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</si>
  <si>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</si>
  <si>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</si>
  <si>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</si>
  <si>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</si>
  <si>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</si>
  <si>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</si>
  <si>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</si>
  <si>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</si>
  <si>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</si>
  <si>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</si>
  <si>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</si>
  <si>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</si>
  <si>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</si>
  <si>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</si>
  <si>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</si>
  <si>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</si>
  <si>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</si>
  <si>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</si>
  <si>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</si>
  <si>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</si>
  <si>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</si>
  <si>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</si>
  <si>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</si>
  <si>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</si>
  <si>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</si>
  <si>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</si>
  <si>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</si>
  <si>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</si>
  <si>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</si>
  <si>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</si>
  <si>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</si>
  <si>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</si>
  <si>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</si>
  <si>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</si>
  <si>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</si>
  <si>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</si>
  <si>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</si>
  <si>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</si>
  <si>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</si>
  <si>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</si>
  <si>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</si>
  <si>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</si>
  <si>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</si>
  <si>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</si>
  <si>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</si>
  <si>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</si>
  <si>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</si>
  <si>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</si>
  <si>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</si>
  <si>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</si>
  <si>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</si>
  <si>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</si>
  <si>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</si>
  <si>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</si>
  <si>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</si>
  <si>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</si>
  <si>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</si>
  <si>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</si>
  <si>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</si>
  <si>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</si>
  <si>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</si>
  <si>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</si>
  <si>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</si>
  <si>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</si>
  <si>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</si>
  <si>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</si>
  <si>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</si>
  <si>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</si>
  <si>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</si>
  <si>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</si>
  <si>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</si>
  <si>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</si>
  <si>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</si>
  <si>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</si>
  <si>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</si>
  <si>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</si>
  <si>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</si>
  <si>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</si>
  <si>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</si>
  <si>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</si>
  <si>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</si>
  <si>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</si>
  <si>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</si>
  <si>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</si>
  <si>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</si>
  <si>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</si>
  <si>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</si>
  <si>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</si>
  <si>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</si>
  <si>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</si>
  <si>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</si>
  <si>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</si>
  <si>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</si>
  <si>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</si>
  <si>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</si>
  <si>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</si>
  <si>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</si>
  <si>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</si>
  <si>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</si>
  <si>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</si>
  <si>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</si>
  <si>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</si>
  <si>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</si>
  <si>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</si>
  <si>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</si>
  <si>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</si>
  <si>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</si>
  <si>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</si>
  <si>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</si>
  <si>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</si>
  <si>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</si>
  <si>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</si>
  <si>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</si>
  <si>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</si>
  <si>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</si>
  <si>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</si>
  <si>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</si>
  <si>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</si>
  <si>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</si>
  <si>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</si>
  <si>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</si>
  <si>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</si>
  <si>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</si>
  <si>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</si>
  <si>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</si>
  <si>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</si>
  <si>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</si>
  <si>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</si>
  <si>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</si>
  <si>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</si>
  <si>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</si>
  <si>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</si>
  <si>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</si>
  <si>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</si>
  <si>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</si>
  <si>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</si>
  <si>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</si>
  <si>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</si>
  <si>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</si>
  <si>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</si>
  <si>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</si>
  <si>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</si>
  <si>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</si>
  <si>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</si>
  <si>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</si>
  <si>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</si>
  <si>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</si>
  <si>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</si>
  <si>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</si>
  <si>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</si>
  <si>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</si>
  <si>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</si>
  <si>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</si>
  <si>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</si>
  <si>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</si>
  <si>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</si>
  <si>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</si>
  <si>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</si>
  <si>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</si>
  <si>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</si>
  <si>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</si>
  <si>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</si>
  <si>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</si>
  <si>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</si>
  <si>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</si>
  <si>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</si>
  <si>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</si>
  <si>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</si>
  <si>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</si>
  <si>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</si>
  <si>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</si>
  <si>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</si>
  <si>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</si>
  <si>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</si>
  <si>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</si>
  <si>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</si>
  <si>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</si>
  <si>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农村供水</t>
  </si>
  <si>
    <t xml:space="preserve">      南水北调工程建设</t>
  </si>
  <si>
    <t xml:space="preserve">      南水北调工程管理</t>
  </si>
  <si>
    <t xml:space="preserve">      其他水利支出</t>
  </si>
  <si>
    <t xml:space="preserve">    巩固脱贫攻坚成果衔接乡村振兴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</si>
  <si>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</si>
  <si>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</si>
  <si>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</si>
  <si>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</si>
  <si>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</si>
  <si>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其他巩固脱贫攻坚成果衔接乡村振兴支出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</si>
  <si>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</si>
  <si>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</si>
  <si>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</si>
  <si>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</si>
  <si>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</si>
  <si>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</si>
  <si>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</si>
  <si>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</si>
  <si>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</si>
  <si>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</si>
  <si>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</si>
  <si>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</si>
  <si>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</si>
  <si>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</si>
  <si>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</si>
  <si>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</si>
  <si>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</si>
  <si>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</si>
  <si>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</si>
  <si>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</si>
  <si>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</si>
  <si>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</si>
  <si>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</si>
  <si>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</si>
  <si>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</si>
  <si>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</si>
  <si>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</si>
  <si>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</si>
  <si>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</si>
  <si>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</si>
  <si>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</si>
  <si>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</si>
  <si>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</si>
  <si>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</si>
  <si>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</si>
  <si>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</si>
  <si>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</si>
  <si>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</si>
  <si>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</si>
  <si>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</si>
  <si>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</si>
  <si>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</si>
  <si>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</si>
  <si>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</si>
  <si>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</si>
  <si>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</si>
  <si>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</si>
  <si>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</si>
  <si>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</si>
  <si>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</si>
  <si>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</si>
  <si>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</si>
  <si>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</si>
  <si>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</si>
  <si>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</si>
  <si>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</si>
  <si>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</si>
  <si>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</si>
  <si>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</si>
  <si>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</si>
  <si>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</si>
  <si>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</si>
  <si>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</si>
  <si>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</si>
  <si>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</si>
  <si>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</si>
  <si>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</si>
  <si>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</si>
  <si>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</si>
  <si>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</si>
  <si>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</si>
  <si>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</si>
  <si>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</si>
  <si>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</si>
  <si>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</si>
  <si>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</si>
  <si>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</si>
  <si>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</si>
  <si>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</si>
  <si>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</si>
  <si>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</si>
  <si>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</si>
  <si>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</si>
  <si>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</si>
  <si>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</si>
  <si>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</si>
  <si>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</si>
  <si>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</si>
  <si>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</si>
  <si>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</si>
  <si>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</si>
  <si>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</si>
  <si>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</si>
  <si>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</si>
  <si>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</si>
  <si>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</si>
  <si>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</si>
  <si>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</si>
  <si>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</si>
  <si>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</si>
  <si>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</si>
  <si>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</si>
  <si>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</si>
  <si>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</si>
  <si>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</si>
  <si>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</si>
  <si>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</si>
  <si>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</si>
  <si>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</si>
  <si>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</si>
  <si>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</si>
  <si>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</si>
  <si>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</si>
  <si>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</si>
  <si>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</si>
  <si>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</si>
  <si>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</si>
  <si>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</si>
  <si>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</si>
  <si>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</si>
  <si>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</si>
  <si>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</si>
  <si>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</si>
  <si>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</si>
  <si>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</si>
  <si>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</si>
  <si>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</si>
  <si>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</si>
  <si>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</si>
  <si>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</si>
  <si>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</si>
  <si>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</si>
  <si>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</si>
  <si>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</si>
  <si>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</si>
  <si>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</si>
  <si>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</si>
  <si>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</si>
  <si>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</si>
  <si>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</si>
  <si>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</si>
  <si>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</si>
  <si>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</si>
  <si>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</si>
  <si>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</si>
  <si>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</si>
  <si>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</si>
  <si>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</si>
  <si>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</si>
  <si>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</si>
  <si>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</si>
  <si>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</si>
  <si>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</si>
  <si>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</si>
  <si>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</si>
  <si>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</si>
  <si>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</si>
  <si>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 xml:space="preserve">  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</si>
  <si>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</si>
  <si>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</si>
  <si>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</si>
  <si>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</si>
  <si>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</si>
  <si>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</si>
  <si>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</si>
  <si>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</si>
  <si>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</si>
  <si>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</si>
  <si>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</si>
  <si>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</si>
  <si>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</si>
  <si>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</si>
  <si>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</si>
  <si>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</si>
  <si>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</si>
  <si>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</si>
  <si>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</si>
  <si>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</si>
  <si>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</si>
  <si>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</si>
  <si>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</si>
  <si>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</si>
  <si>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</si>
  <si>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</si>
  <si>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</si>
  <si>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</si>
  <si>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</si>
  <si>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</si>
  <si>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</si>
  <si>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</si>
  <si>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</si>
  <si>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</si>
  <si>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</si>
  <si>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</si>
  <si>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</si>
  <si>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</si>
  <si>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</si>
  <si>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</si>
  <si>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</si>
  <si>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</si>
  <si>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</si>
  <si>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</si>
  <si>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</si>
  <si>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</si>
  <si>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</si>
  <si>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</si>
  <si>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保障性租赁住房</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</si>
  <si>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</si>
  <si>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</si>
  <si>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</si>
  <si>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</si>
  <si>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</si>
  <si>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</si>
  <si>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</si>
  <si>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</si>
  <si>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</si>
  <si>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</si>
  <si>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粮油物资事务</t>
  </si>
  <si>
    <t xml:space="preserve">      财务与审计支出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</si>
  <si>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</si>
  <si>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</si>
  <si>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</si>
  <si>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</si>
  <si>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</si>
  <si>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</si>
  <si>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</si>
  <si>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</si>
  <si>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</si>
  <si>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</si>
  <si>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</si>
  <si>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</si>
  <si>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</si>
  <si>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</si>
  <si>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</si>
  <si>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</si>
  <si>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</si>
  <si>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</si>
  <si>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</si>
  <si>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</si>
  <si>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</si>
  <si>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</si>
  <si>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</si>
  <si>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</si>
  <si>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</si>
  <si>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</si>
  <si>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</si>
  <si>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</si>
  <si>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</si>
  <si>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</si>
  <si>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</si>
  <si>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</si>
  <si>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</si>
  <si>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</si>
  <si>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</si>
  <si>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</si>
  <si>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</si>
  <si>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</si>
  <si>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</si>
  <si>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</si>
  <si>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</si>
  <si>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</si>
  <si>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</si>
  <si>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</si>
  <si>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</si>
  <si>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</si>
  <si>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</si>
  <si>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</si>
  <si>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</si>
  <si>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</si>
  <si>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</si>
  <si>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</si>
  <si>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</si>
  <si>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</si>
  <si>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</si>
  <si>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</si>
  <si>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</si>
  <si>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</si>
  <si>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</si>
  <si>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</si>
  <si>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</si>
  <si>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</si>
  <si>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</si>
  <si>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</si>
  <si>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</si>
  <si>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</si>
  <si>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</si>
  <si>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</si>
  <si>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</si>
  <si>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</si>
  <si>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</si>
  <si>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</si>
  <si>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预备费</t>
  </si>
  <si>
    <t xml:space="preserve">  其他支出</t>
  </si>
  <si>
    <t xml:space="preserve">    年初预留</t>
  </si>
  <si>
    <t xml:space="preserve">  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</si>
  <si>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</si>
  <si>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</si>
  <si>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</si>
  <si>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</si>
  <si>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</si>
  <si>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</si>
  <si>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地方政府一般债务发行费用支出</t>
  </si>
  <si>
    <t>支出总计</t>
  </si>
  <si>
    <t>表三</t>
  </si>
  <si>
    <t>2023年一般公共预算收支平衡表</t>
  </si>
  <si>
    <t>收入</t>
  </si>
  <si>
    <t>支出</t>
  </si>
  <si>
    <t>本级收入合计</t>
  </si>
  <si>
    <t>本级支出合计</t>
  </si>
  <si>
    <t>转移性收入</t>
  </si>
  <si>
    <t>转移性支出</t>
  </si>
  <si>
    <t xml:space="preserve">  上级补助收入</t>
  </si>
  <si>
    <t xml:space="preserve">  上解上级支出</t>
  </si>
  <si>
    <t xml:space="preserve">    返还性收入</t>
  </si>
  <si>
    <t xml:space="preserve">    体制上解支出</t>
  </si>
  <si>
    <t xml:space="preserve">      所得税基数返还收入 </t>
  </si>
  <si>
    <t xml:space="preserve">    专项上解支出</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</si>
  <si>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</si>
  <si>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</si>
  <si>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</si>
  <si>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</si>
  <si>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</si>
  <si>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</si>
  <si>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</si>
  <si>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</si>
  <si>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</si>
  <si>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</si>
  <si>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</si>
  <si>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</si>
  <si>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</si>
  <si>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</si>
  <si>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</si>
  <si>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</si>
  <si>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</si>
  <si>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</si>
  <si>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巩固脱贫攻坚成果衔接乡村振兴转移支付收入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</si>
  <si>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</si>
  <si>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</si>
  <si>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</si>
  <si>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</si>
  <si>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</si>
  <si>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</si>
  <si>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</si>
  <si>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</si>
  <si>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</si>
  <si>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</si>
  <si>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</si>
  <si>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</si>
  <si>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</si>
  <si>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资源勘探工业信息等共同财政事权转移支付收入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</si>
  <si>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</si>
  <si>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</si>
  <si>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</si>
  <si>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</si>
  <si>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</si>
  <si>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</si>
  <si>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</si>
  <si>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增值税留抵退税转移支付收入</t>
  </si>
  <si>
    <t xml:space="preserve">      其他退税减税降费转移支付收入</t>
  </si>
  <si>
    <t xml:space="preserve">      补充县区财力转移支付收入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</si>
  <si>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</si>
  <si>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</si>
  <si>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</si>
  <si>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</si>
  <si>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</si>
  <si>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</si>
  <si>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</si>
  <si>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</si>
  <si>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</si>
  <si>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</si>
  <si>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</si>
  <si>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</si>
  <si>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</si>
  <si>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</si>
  <si>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</si>
  <si>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</si>
  <si>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</si>
  <si>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</si>
  <si>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</si>
  <si>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</si>
  <si>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</si>
  <si>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</si>
  <si>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</si>
  <si>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 xml:space="preserve">  下级上解收入</t>
  </si>
  <si>
    <t xml:space="preserve">    体制上解收入</t>
  </si>
  <si>
    <t xml:space="preserve">    专项上解收入</t>
  </si>
  <si>
    <t xml:space="preserve">  待偿债置换一般债券上年结余</t>
  </si>
  <si>
    <t xml:space="preserve">  上年结余收入</t>
  </si>
  <si>
    <t xml:space="preserve">  调入资金</t>
  </si>
  <si>
    <t xml:space="preserve">  补助下级支出</t>
  </si>
  <si>
    <t xml:space="preserve">    从政府性基金预算调入</t>
  </si>
  <si>
    <t xml:space="preserve">  调出资金</t>
  </si>
  <si>
    <t xml:space="preserve">    从国有资本经营预算调入</t>
  </si>
  <si>
    <t xml:space="preserve">  安排预算稳定调节基金</t>
  </si>
  <si>
    <t xml:space="preserve">    从其他资金调入</t>
  </si>
  <si>
    <t xml:space="preserve">  补充预算周转金</t>
  </si>
  <si>
    <t xml:space="preserve">  地方政府一般债务收入</t>
  </si>
  <si>
    <t xml:space="preserve">  地方政府一般债务还本支出</t>
  </si>
  <si>
    <t xml:space="preserve">  地方政府一般债务转贷收入</t>
  </si>
  <si>
    <t xml:space="preserve">  地方政府一般债务转贷支出</t>
  </si>
  <si>
    <t xml:space="preserve">  区域间转移性收入</t>
  </si>
  <si>
    <t xml:space="preserve">  区域间转移性支出</t>
  </si>
  <si>
    <t xml:space="preserve">    接受其他地区援助收入</t>
  </si>
  <si>
    <t xml:space="preserve">    援助其他地区支出</t>
  </si>
  <si>
    <t xml:space="preserve">    生态保护补偿转移性收入</t>
  </si>
  <si>
    <t xml:space="preserve">    生态保护补偿转移性支出</t>
  </si>
  <si>
    <t xml:space="preserve">    土地指标调剂转移性收入</t>
  </si>
  <si>
    <t xml:space="preserve">    土地指标调剂转移性支出</t>
  </si>
  <si>
    <t xml:space="preserve">    其他转移性收入</t>
  </si>
  <si>
    <t xml:space="preserve">    其他转移性支出</t>
  </si>
  <si>
    <t xml:space="preserve">  动用预算稳定调节基金</t>
  </si>
  <si>
    <t xml:space="preserve">  计划单列市上解省支出</t>
  </si>
  <si>
    <t xml:space="preserve">  省补助计划单列市收入</t>
  </si>
  <si>
    <t xml:space="preserve">  省补助计划单列市支出</t>
  </si>
  <si>
    <t xml:space="preserve">  计划单列市上解省收入</t>
  </si>
  <si>
    <t xml:space="preserve">  年终结余</t>
  </si>
  <si>
    <t>表四</t>
  </si>
  <si>
    <t>2023年一般公共预算支出资金来源表</t>
  </si>
  <si>
    <t>合计</t>
  </si>
  <si>
    <t>财力安排</t>
  </si>
  <si>
    <t>专项转移支付收入安排</t>
  </si>
  <si>
    <t>动用上年结余安排</t>
  </si>
  <si>
    <t>调入资金</t>
  </si>
  <si>
    <t>政府债务资金</t>
  </si>
  <si>
    <t>其他资金</t>
  </si>
  <si>
    <t>表五</t>
  </si>
  <si>
    <t>2023年一般公共预算支出经济分类表</t>
  </si>
  <si>
    <t>单位:万元</t>
  </si>
  <si>
    <t>总计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</si>
  <si>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</si>
  <si>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</si>
  <si>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</si>
  <si>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</si>
  <si>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</si>
  <si>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</si>
  <si>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</si>
  <si>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</si>
  <si>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</si>
  <si>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</si>
  <si>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</si>
  <si>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</si>
  <si>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预备费及预留</t>
  </si>
  <si>
    <t>其他支出</t>
  </si>
  <si>
    <t>一般公共服务支出</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</si>
  <si>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</si>
  <si>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</si>
  <si>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</si>
  <si>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</si>
  <si>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</si>
  <si>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</si>
  <si>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</si>
  <si>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</si>
  <si>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</si>
  <si>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</si>
  <si>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</si>
  <si>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</si>
  <si>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</si>
  <si>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</si>
  <si>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</si>
  <si>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</si>
  <si>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</si>
  <si>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</si>
  <si>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</si>
  <si>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灾害防治及应急管理支出</t>
  </si>
  <si>
    <t>预备费</t>
  </si>
  <si>
    <t>债务付息支出</t>
  </si>
  <si>
    <t>债务发行费用支出</t>
  </si>
  <si>
    <t>表六之一</t>
  </si>
  <si>
    <t>2023年市县一般公共预算收支表</t>
  </si>
  <si>
    <t>地    区</t>
  </si>
  <si>
    <t>收       入</t>
  </si>
  <si>
    <t>收入合计</t>
  </si>
  <si>
    <t>税　　　　收　　　　收　　　　入</t>
  </si>
  <si>
    <t>非  税  收  入</t>
  </si>
  <si>
    <t>小计</t>
  </si>
  <si>
    <t>增值税</t>
  </si>
  <si>
    <t>企业_x000D_
所得税</t>
  </si>
  <si>
    <t>企业
所得税退税</t>
  </si>
  <si>
    <t>个人_x000D_
所得税</t>
  </si>
  <si>
    <t>资源税</t>
  </si>
  <si>
    <t>城市维护_x000D_
建设税</t>
  </si>
  <si>
    <t>房产税</t>
  </si>
  <si>
    <t>印花税</t>
  </si>
  <si>
    <t>城镇土地使用税</t>
  </si>
  <si>
    <t>土地增值税</t>
  </si>
  <si>
    <t>车船税</t>
  </si>
  <si>
    <t>耕地_x000D_
占用税</t>
  </si>
  <si>
    <t>契税</t>
  </si>
  <si>
    <t>烟叶税</t>
  </si>
  <si>
    <t>环境保护税</t>
  </si>
  <si>
    <t>其他各项_x000D_税收收入</t>
  </si>
  <si>
    <t>专项_x000D_
收入</t>
  </si>
  <si>
    <t>行政事_x000D_
业性收_x000D_
费收入</t>
  </si>
  <si>
    <t>罚没_x000D_
收入</t>
  </si>
  <si>
    <t>国有资本_x000D_经营收入</t>
  </si>
  <si>
    <t>国有资源_x000D_
（资产）有_x000D_
偿使用收入</t>
  </si>
  <si>
    <t>捐赠
收入</t>
  </si>
  <si>
    <t>政府住房基金收入</t>
  </si>
  <si>
    <t>其他_x000D_
收入</t>
  </si>
  <si>
    <t>吉林省</t>
  </si>
  <si>
    <t>本级</t>
  </si>
  <si>
    <t>地（市）合计</t>
  </si>
  <si>
    <t>长春市</t>
  </si>
  <si>
    <t>长春市本级</t>
  </si>
  <si>
    <t>区县合计</t>
  </si>
  <si>
    <t>南关区</t>
  </si>
  <si>
    <t>宽城区</t>
  </si>
  <si>
    <t>朝阳区</t>
  </si>
  <si>
    <t>二道区</t>
  </si>
  <si>
    <t>绿园区</t>
  </si>
  <si>
    <t>双阳区</t>
  </si>
  <si>
    <t>榆树市</t>
  </si>
  <si>
    <t>德惠市</t>
  </si>
  <si>
    <t>农安县</t>
  </si>
  <si>
    <t>九台区</t>
  </si>
  <si>
    <t>吉林市</t>
  </si>
  <si>
    <t>吉林市本级</t>
  </si>
  <si>
    <t>昌邑区</t>
  </si>
  <si>
    <t>船营区</t>
  </si>
  <si>
    <t>龙潭区</t>
  </si>
  <si>
    <t>丰满区</t>
  </si>
  <si>
    <t>永吉县</t>
  </si>
  <si>
    <t>蛟河市</t>
  </si>
  <si>
    <t>舒兰市</t>
  </si>
  <si>
    <t>磐石市</t>
  </si>
  <si>
    <t>桦甸市</t>
  </si>
  <si>
    <t>四平市</t>
  </si>
  <si>
    <t>四平市本级</t>
  </si>
  <si>
    <t>区县级合计</t>
  </si>
  <si>
    <t>铁东区</t>
  </si>
  <si>
    <t>铁西区</t>
  </si>
  <si>
    <t>梨树县</t>
  </si>
  <si>
    <t>双辽市</t>
  </si>
  <si>
    <t>伊通县</t>
  </si>
  <si>
    <t>公主岭市</t>
  </si>
  <si>
    <t>辽源市</t>
  </si>
  <si>
    <t>辽源市本级</t>
  </si>
  <si>
    <t>龙山区</t>
  </si>
  <si>
    <t>西安区</t>
  </si>
  <si>
    <t>东丰县</t>
  </si>
  <si>
    <t>东辽县</t>
  </si>
  <si>
    <t>通化市</t>
  </si>
  <si>
    <t>通化市本级</t>
  </si>
  <si>
    <t>东昌区</t>
  </si>
  <si>
    <t>二道江区</t>
  </si>
  <si>
    <t>医药高新区</t>
  </si>
  <si>
    <t>通化县</t>
  </si>
  <si>
    <t>集安市</t>
  </si>
  <si>
    <t>柳河县</t>
  </si>
  <si>
    <t>辉南县</t>
  </si>
  <si>
    <t>梅河口市</t>
  </si>
  <si>
    <t>白山市</t>
  </si>
  <si>
    <t>白山市本级</t>
  </si>
  <si>
    <t>浑江区</t>
  </si>
  <si>
    <t>江源区</t>
  </si>
  <si>
    <t>抚松县</t>
  </si>
  <si>
    <t>靖宇县</t>
  </si>
  <si>
    <t>长白县</t>
  </si>
  <si>
    <t>临江市</t>
  </si>
  <si>
    <t>白城市</t>
  </si>
  <si>
    <t>白城市本级</t>
  </si>
  <si>
    <t>洮北区</t>
  </si>
  <si>
    <t>洮南市</t>
  </si>
  <si>
    <t>大安市</t>
  </si>
  <si>
    <t>镇赉县</t>
  </si>
  <si>
    <t>通榆县</t>
  </si>
  <si>
    <t>松原市</t>
  </si>
  <si>
    <t>松原市本级</t>
  </si>
  <si>
    <t>宁江区</t>
  </si>
  <si>
    <t>前郭县</t>
  </si>
  <si>
    <t>长岭县</t>
  </si>
  <si>
    <t>乾安县</t>
  </si>
  <si>
    <t>扶余市</t>
  </si>
  <si>
    <t>延边州</t>
  </si>
  <si>
    <t>延边州本级</t>
  </si>
  <si>
    <t>延吉市</t>
  </si>
  <si>
    <t>图们市</t>
  </si>
  <si>
    <t>龙井市</t>
  </si>
  <si>
    <t>和龙市</t>
  </si>
  <si>
    <t>汪清县</t>
  </si>
  <si>
    <t>安图县</t>
  </si>
  <si>
    <t>珲春市</t>
  </si>
  <si>
    <t>敦化市</t>
  </si>
  <si>
    <t>长白山管委会</t>
  </si>
  <si>
    <t>长白山管委会本级</t>
  </si>
  <si>
    <t>表六之二</t>
  </si>
  <si>
    <t>支            出</t>
  </si>
  <si>
    <t>支出
合计</t>
  </si>
  <si>
    <t>公共
安全支出</t>
  </si>
  <si>
    <t>科学
技术支出</t>
  </si>
  <si>
    <t>交通
运输支出</t>
  </si>
  <si>
    <t>其他
支出</t>
  </si>
  <si>
    <t>表七之一</t>
  </si>
  <si>
    <t>2023年市县对下一般公共预算转移支付预算表</t>
  </si>
  <si>
    <t>转移支付合计</t>
  </si>
  <si>
    <t>一般性转移支付</t>
  </si>
  <si>
    <t>一般性转移支付小计</t>
  </si>
  <si>
    <t>体制补助收入</t>
  </si>
  <si>
    <t>均衡性转移支付收入</t>
  </si>
  <si>
    <t>县级基本财力保障机制奖补资金收入</t>
  </si>
  <si>
    <t>结算补助收入</t>
  </si>
  <si>
    <t>资源枯竭城市转移支付补助收入</t>
  </si>
  <si>
    <t>企业事业单位划转补助收入</t>
  </si>
  <si>
    <t>产粮（油）大县奖励资金收入</t>
  </si>
  <si>
    <t>重点生态功能区转移支付收入</t>
  </si>
  <si>
    <t>固定数额补助收入</t>
  </si>
  <si>
    <t>革命老区转移支付收入</t>
  </si>
  <si>
    <t>民族地区转移支付收入</t>
  </si>
  <si>
    <t>边境地区转移支付收入</t>
  </si>
  <si>
    <t>一般公共服务共同财政事权转移支付收入</t>
  </si>
  <si>
    <t>外交共同财政事权转移支付收入</t>
  </si>
  <si>
    <t>国防共同财政事权转移支付收入</t>
  </si>
  <si>
    <t>公共安全共同财政事权转移支付收入</t>
  </si>
  <si>
    <t>教育共同财政事权转移支付收入</t>
  </si>
  <si>
    <t>科学技术共同财政事权转移支付收入</t>
  </si>
  <si>
    <t>文化旅游体育与传媒共同财政事权转移支付收入</t>
  </si>
  <si>
    <t>社会保障和就业共同财政事权转移支付收入</t>
  </si>
  <si>
    <t>医疗卫生共同财政事权转移支付收入</t>
  </si>
  <si>
    <t>节能环保共同财政事权转移支付收入</t>
  </si>
  <si>
    <t>城乡社区共同财政事权转移支付收入</t>
  </si>
  <si>
    <t>农林水共同财政事权转移支付收入</t>
  </si>
  <si>
    <t>交通运输共同财政事权转移支付收入</t>
  </si>
  <si>
    <t>资源勘探信息等共同财政事权转移支付收入</t>
  </si>
  <si>
    <t>商业服务业等共同财政事权转移支付收入</t>
  </si>
  <si>
    <t>金融共同财政事权转移支付收入</t>
  </si>
  <si>
    <t>自然资源海洋气象等共同财政事权转移支付收入</t>
  </si>
  <si>
    <t>住房保障共同财政事权转移支付收入</t>
  </si>
  <si>
    <t>粮油物资储备共同财政事权转移支付收入</t>
  </si>
  <si>
    <t>灾害防治及应急管理共同财政事权转移支付收入</t>
  </si>
  <si>
    <t>其他共同财政事权转移支付收入</t>
  </si>
  <si>
    <t>其他一般性转移支付收入</t>
  </si>
  <si>
    <t>表七之二</t>
  </si>
  <si>
    <t>地区</t>
  </si>
  <si>
    <t>专项转移支付</t>
  </si>
  <si>
    <t>专项转移支付小计</t>
  </si>
  <si>
    <t>一般公共服务</t>
  </si>
  <si>
    <t>外交</t>
  </si>
  <si>
    <t>国防</t>
  </si>
  <si>
    <t>公共
安全</t>
  </si>
  <si>
    <t>教育</t>
  </si>
  <si>
    <t>科学
技术</t>
  </si>
  <si>
    <t>文化旅游体育与传媒</t>
  </si>
  <si>
    <t>社会保障和就业</t>
  </si>
  <si>
    <t>卫生
健康</t>
  </si>
  <si>
    <t>节能
环保</t>
  </si>
  <si>
    <t>城乡
社区</t>
  </si>
  <si>
    <t>农林水</t>
  </si>
  <si>
    <t>交通
运输</t>
  </si>
  <si>
    <t>资源勘探信息等</t>
  </si>
  <si>
    <t>商业服务业等</t>
  </si>
  <si>
    <t>金融</t>
  </si>
  <si>
    <t>自然资源海洋气象</t>
  </si>
  <si>
    <t>住房
保障</t>
  </si>
  <si>
    <t>粮油物资储备</t>
  </si>
  <si>
    <t>灾害防治及应急管理</t>
  </si>
  <si>
    <t>其他专项转移支付</t>
  </si>
  <si>
    <t>表八</t>
  </si>
  <si>
    <t>2023年一般公共预算支出“三公”经费预算表</t>
  </si>
  <si>
    <t>项目名称</t>
  </si>
  <si>
    <t>因公出国（境）费</t>
  </si>
  <si>
    <t>公务用车购置及运行费</t>
  </si>
  <si>
    <t>公务用车购置费</t>
  </si>
  <si>
    <t>公务用车运行费</t>
  </si>
  <si>
    <t>公务接待费</t>
  </si>
  <si>
    <t>表九</t>
  </si>
  <si>
    <t>2023年政府性基金预算收支表</t>
  </si>
  <si>
    <t>一、农网还贷资金收入</t>
  </si>
  <si>
    <t>一、文化旅游体育与传媒支出</t>
  </si>
  <si>
    <t>二、海南省高等级公路车辆通行附加费收入</t>
  </si>
  <si>
    <t xml:space="preserve">   国家电影事业发展专项资金安排的支出</t>
  </si>
  <si>
    <t>三、国家电影事业发展专项资金收入</t>
  </si>
  <si>
    <t xml:space="preserve">      资助国产影片放映</t>
  </si>
  <si>
    <t>四、国有土地收益基金收入</t>
  </si>
  <si>
    <t xml:space="preserve">      资助影院建设</t>
  </si>
  <si>
    <t>五、农业土地开发资金收入</t>
  </si>
  <si>
    <t xml:space="preserve">      资助少数民族语电影译制</t>
  </si>
  <si>
    <t>六、国有土地使用权出让收入</t>
  </si>
  <si>
    <t xml:space="preserve">      购买农村电影公益性放映版权服务</t>
  </si>
  <si>
    <t xml:space="preserve">  土地出让价款收入</t>
  </si>
  <si>
    <t xml:space="preserve">      其他国家电影事业发展专项资金支出</t>
  </si>
  <si>
    <t xml:space="preserve">  补缴的土地价款</t>
  </si>
  <si>
    <t xml:space="preserve">   旅游发展基金支出</t>
  </si>
  <si>
    <t xml:space="preserve">  划拨土地收入</t>
  </si>
  <si>
    <t xml:space="preserve">      宣传促销</t>
  </si>
  <si>
    <t xml:space="preserve">  缴纳新增建设用地土地有偿使用费</t>
  </si>
  <si>
    <t xml:space="preserve">      行业规划</t>
  </si>
  <si>
    <t xml:space="preserve">  其他土地出让收入</t>
  </si>
  <si>
    <t xml:space="preserve">      旅游事业补助</t>
  </si>
  <si>
    <t>七、大中型水库库区基金收入</t>
  </si>
  <si>
    <t xml:space="preserve">      地方旅游开发项目补助</t>
  </si>
  <si>
    <t>八、彩票公益金收入</t>
  </si>
  <si>
    <t xml:space="preserve">      其他旅游发展基金支出 </t>
  </si>
  <si>
    <t xml:space="preserve">  福利彩票公益金收入</t>
  </si>
  <si>
    <t xml:space="preserve">   国家电影事业发展专项资金对应专项债务收入安排的支出</t>
  </si>
  <si>
    <t xml:space="preserve">  体育彩票公益金收入</t>
  </si>
  <si>
    <t xml:space="preserve">      资助城市影院</t>
  </si>
  <si>
    <t>九、城市基础设施配套费收入</t>
  </si>
  <si>
    <t xml:space="preserve">      其他国家电影事业发展专项资金对应专项债务收入支出</t>
  </si>
  <si>
    <t>十、小型水库移民扶助基金收入</t>
  </si>
  <si>
    <t>二、社会保障和就业支出</t>
  </si>
  <si>
    <t>十一、国家重大水利工程建设基金收入</t>
  </si>
  <si>
    <t xml:space="preserve">    大中型水库移民后期扶持基金支出</t>
  </si>
  <si>
    <t>十二、车辆通行费</t>
  </si>
  <si>
    <t xml:space="preserve">      移民补助</t>
  </si>
  <si>
    <t>十三、污水处理费收入</t>
  </si>
  <si>
    <t xml:space="preserve">      基础设施建设和经济发展</t>
  </si>
  <si>
    <t>十四、彩票发行机构和彩票销售机构的业务费用</t>
  </si>
  <si>
    <t xml:space="preserve">      其他大中型水库移民后期扶持基金支出</t>
  </si>
  <si>
    <t xml:space="preserve">  福利彩票销售机构的业务费用</t>
  </si>
  <si>
    <t xml:space="preserve">    小型水库移民扶助基金安排的支出</t>
  </si>
  <si>
    <t xml:space="preserve">  体育彩票销售机构的业务费用</t>
  </si>
  <si>
    <t xml:space="preserve">  彩票兑奖周转金</t>
  </si>
  <si>
    <t xml:space="preserve">  彩票发行销售风险基金</t>
  </si>
  <si>
    <t xml:space="preserve">      其他小型水库移民扶助基金支出</t>
  </si>
  <si>
    <t xml:space="preserve">  彩票市场调控资金收入</t>
  </si>
  <si>
    <t xml:space="preserve">    小型水库移民扶助基金对应专项债务收入安排的支出</t>
  </si>
  <si>
    <t>十五、其他政府性基金收入</t>
  </si>
  <si>
    <t>十六、专项债券对应项目专项收入</t>
  </si>
  <si>
    <t xml:space="preserve">        其他小型水库移民扶助基金对应专项债务收入安排的支出</t>
  </si>
  <si>
    <t xml:space="preserve">    海南省高等级公路车辆通行附加费专项债务对应项目专项收入</t>
  </si>
  <si>
    <t>三、节能环保支出</t>
  </si>
  <si>
    <t xml:space="preserve">    国家电影事业发展专项资金专项债务对应项目专项收入</t>
  </si>
  <si>
    <t xml:space="preserve">    可再生能源电价附加收入安排的支出</t>
  </si>
  <si>
    <t xml:space="preserve">    国有土地使用权出让金专项债务对应项目专项收入</t>
  </si>
  <si>
    <t xml:space="preserve">      风力发电补助</t>
  </si>
  <si>
    <t xml:space="preserve">      土地储备专项债券对应项目专项收入</t>
  </si>
  <si>
    <t xml:space="preserve">      太阳能发电补助</t>
  </si>
  <si>
    <t xml:space="preserve">      棚户区改造专项债券对应项目专项收入</t>
  </si>
  <si>
    <t xml:space="preserve">      生物质能发电补助</t>
  </si>
  <si>
    <t xml:space="preserve">      其他国有土地使用权出让金专项债务对应项目专项收入</t>
  </si>
  <si>
    <t xml:space="preserve">      其他可再生能源电价附加收入安排的支出</t>
  </si>
  <si>
    <t xml:space="preserve">    农业土地开发资金专项债务对应项目专项收入</t>
  </si>
  <si>
    <t xml:space="preserve">    废弃电器电子产品处理基金支出</t>
  </si>
  <si>
    <t xml:space="preserve">    大中型水库库区基金专项债务对应项目专项收入</t>
  </si>
  <si>
    <t xml:space="preserve">      回收处理费用补贴</t>
  </si>
  <si>
    <t xml:space="preserve">    城市基础设施配套费专项债务对应项目专项收入</t>
  </si>
  <si>
    <t xml:space="preserve">      信息系统建设</t>
  </si>
  <si>
    <t xml:space="preserve">    小型水库移民扶助基金专项债务对应项目专项收入</t>
  </si>
  <si>
    <t xml:space="preserve">      基金征管经费</t>
  </si>
  <si>
    <t xml:space="preserve">    国家重大水利工程建设基金专项债务对应项目专项收入</t>
  </si>
  <si>
    <t xml:space="preserve">      其他废弃电器电子产品处理基金支出</t>
  </si>
  <si>
    <t xml:space="preserve">    车辆通行费专项债务对应项目专项收入</t>
  </si>
  <si>
    <t>四、城乡社区支出</t>
  </si>
  <si>
    <t xml:space="preserve">      政府收费公路专项债务对应项目专项收入</t>
  </si>
  <si>
    <t xml:space="preserve">    国有土地使用权出让收入安排的支出</t>
  </si>
  <si>
    <t xml:space="preserve">      其他车辆通行费专项债务对应项目专项收入</t>
  </si>
  <si>
    <t xml:space="preserve">      征地和拆迁补偿支出</t>
  </si>
  <si>
    <t xml:space="preserve">    污水处理费专项债务对应项目专项收入</t>
  </si>
  <si>
    <t xml:space="preserve">      土地开发支出</t>
  </si>
  <si>
    <t xml:space="preserve">    其他政府性基金专项债务对应项目专项收入</t>
  </si>
  <si>
    <t xml:space="preserve">      城市建设支出</t>
  </si>
  <si>
    <t xml:space="preserve">      其他地方自行试点项目收益专项债券对应项目专项收入</t>
  </si>
  <si>
    <t xml:space="preserve">      农村基础设施建设支出</t>
  </si>
  <si>
    <t xml:space="preserve">      其他政府性基金专项债务对应项目专项收入</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</si>
  <si>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</si>
  <si>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</si>
  <si>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</si>
  <si>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</si>
  <si>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</si>
  <si>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</si>
  <si>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</si>
  <si>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农业生产发展支出</t>
  </si>
  <si>
    <t>农村社会事业支出</t>
  </si>
  <si>
    <t>农业农村生态环境支出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</si>
  <si>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</si>
  <si>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</si>
  <si>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</si>
  <si>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</si>
  <si>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</si>
  <si>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</si>
  <si>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</si>
  <si>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</si>
  <si>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</si>
  <si>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</si>
  <si>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</si>
  <si>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</si>
  <si>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</si>
  <si>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</si>
  <si>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</si>
  <si>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</si>
  <si>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</si>
  <si>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</si>
  <si>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</si>
  <si>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</si>
  <si>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</si>
  <si>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</si>
  <si>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</si>
  <si>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五、农林水支出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</si>
  <si>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</si>
  <si>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</si>
  <si>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</si>
  <si>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</si>
  <si>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</si>
  <si>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</si>
  <si>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</si>
  <si>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</si>
  <si>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</si>
  <si>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</si>
  <si>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</si>
  <si>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六、交通运输支出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</si>
  <si>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</si>
  <si>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</si>
  <si>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</si>
  <si>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</si>
  <si>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</si>
  <si>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</si>
  <si>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</si>
  <si>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</si>
  <si>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</si>
  <si>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</si>
  <si>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</si>
  <si>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</si>
  <si>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</si>
  <si>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</si>
  <si>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</si>
  <si>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</si>
  <si>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</si>
  <si>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</si>
  <si>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</si>
  <si>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</si>
  <si>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</si>
  <si>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</si>
  <si>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</si>
  <si>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</si>
  <si>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</si>
  <si>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</si>
  <si>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</si>
  <si>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</si>
  <si>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</si>
  <si>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</si>
  <si>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</si>
  <si>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</si>
  <si>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</si>
  <si>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</si>
  <si>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</si>
  <si>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</si>
  <si>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七、资源勘探工业信息等支出</t>
  </si>
  <si>
    <t xml:space="preserve">    农网还贷资金支出</t>
  </si>
  <si>
    <t xml:space="preserve">      地方农网还贷资金支出</t>
  </si>
  <si>
    <t xml:space="preserve">      其他农网还贷资金支出</t>
  </si>
  <si>
    <t>八、其他支出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</si>
  <si>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</si>
  <si>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</si>
  <si>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</si>
  <si>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</si>
  <si>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</si>
  <si>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</si>
  <si>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</si>
  <si>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</si>
  <si>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</si>
  <si>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</si>
  <si>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</si>
  <si>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</si>
  <si>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</si>
  <si>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</si>
  <si>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</si>
  <si>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</si>
  <si>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</si>
  <si>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</si>
  <si>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</si>
  <si>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</si>
  <si>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</si>
  <si>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用于巩固脱贫衔接乡村振兴的彩票公益金支出</t>
  </si>
  <si>
    <t xml:space="preserve">      用于法律援助的彩票公益金支出</t>
  </si>
  <si>
    <t xml:space="preserve">      用于城乡医疗救助的的彩票公益金支出</t>
  </si>
  <si>
    <t xml:space="preserve">      用于其他社会公益事业的彩票公益金支出</t>
  </si>
  <si>
    <t>九、债务付息支出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</si>
  <si>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</si>
  <si>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</si>
  <si>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</si>
  <si>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</si>
  <si>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</si>
  <si>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</si>
  <si>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</si>
  <si>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</si>
  <si>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</si>
  <si>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</si>
  <si>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</si>
  <si>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</si>
  <si>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</si>
  <si>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</si>
  <si>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</si>
  <si>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十、债务发行费用支出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</si>
  <si>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</si>
  <si>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</si>
  <si>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</si>
  <si>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</si>
  <si>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</si>
  <si>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</si>
  <si>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</si>
  <si>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</si>
  <si>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</si>
  <si>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</si>
  <si>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</si>
  <si>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</si>
  <si>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</si>
  <si>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</si>
  <si>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</si>
  <si>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十一、抗疫特别国债安排的支出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</si>
  <si>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</si>
  <si>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</si>
  <si>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</si>
  <si>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</si>
  <si>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</si>
  <si>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</si>
  <si>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</si>
  <si>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</si>
  <si>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</si>
  <si>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</si>
  <si>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</si>
  <si>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</si>
  <si>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</si>
  <si>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</si>
  <si>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</si>
  <si>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</si>
  <si>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</si>
  <si>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</si>
  <si>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支出合计</t>
  </si>
  <si>
    <t xml:space="preserve">  转移性支出</t>
  </si>
  <si>
    <t xml:space="preserve">  政府性基金补助收入</t>
  </si>
  <si>
    <t xml:space="preserve">    政府性基金补助支出</t>
  </si>
  <si>
    <t xml:space="preserve">  政府性基金上解收入</t>
  </si>
  <si>
    <t xml:space="preserve">    政府性基金上解支出</t>
  </si>
  <si>
    <t xml:space="preserve">    调出资金</t>
  </si>
  <si>
    <t xml:space="preserve">    年终结余（转）</t>
  </si>
  <si>
    <t xml:space="preserve">    其中：地方政府性基金调入专项收入</t>
  </si>
  <si>
    <t xml:space="preserve">  债务支出</t>
  </si>
  <si>
    <t xml:space="preserve">  地方政府专项债务收入</t>
  </si>
  <si>
    <t xml:space="preserve">    地方政府专项债务还本支出</t>
  </si>
  <si>
    <t xml:space="preserve">  地方政府专项债务转贷收入</t>
  </si>
  <si>
    <t xml:space="preserve">    地方政府专项债务转贷支出</t>
  </si>
  <si>
    <t>表十</t>
  </si>
  <si>
    <t>2023年政府性基金预算支出资金来源表</t>
  </si>
  <si>
    <t>当年预算收入安排</t>
  </si>
  <si>
    <t>转移支付收入安排</t>
  </si>
  <si>
    <t>上年结余</t>
  </si>
  <si>
    <t xml:space="preserve">    污水处理费安排的支出</t>
  </si>
  <si>
    <t xml:space="preserve">    大中型水库库区基金对应专项债务收入安排的支出</t>
  </si>
  <si>
    <t xml:space="preserve">    国家重大水利工程建设基金对应专项债务收入安排的支出</t>
  </si>
  <si>
    <t xml:space="preserve">表十一 </t>
  </si>
  <si>
    <t>2023年国有资本经营预算收支表</t>
  </si>
  <si>
    <t>收          入</t>
  </si>
  <si>
    <t>支          出</t>
  </si>
  <si>
    <t>项        目</t>
  </si>
  <si>
    <t>行次</t>
  </si>
  <si>
    <t>执行数</t>
  </si>
  <si>
    <t>省本级</t>
  </si>
  <si>
    <t>地市级及以下</t>
  </si>
  <si>
    <t>栏次</t>
  </si>
  <si>
    <t>1</t>
  </si>
  <si>
    <t>2</t>
  </si>
  <si>
    <t>3</t>
  </si>
  <si>
    <t>4</t>
  </si>
  <si>
    <t>5</t>
  </si>
  <si>
    <t>6</t>
  </si>
  <si>
    <t>一、利润收入</t>
  </si>
  <si>
    <t>一、解决历史遗留问题及改革成本支出</t>
  </si>
  <si>
    <t>11</t>
  </si>
  <si>
    <t>二、股利、股息收入</t>
  </si>
  <si>
    <t>二、国有企业资本金注入</t>
  </si>
  <si>
    <t>12</t>
  </si>
  <si>
    <t>三、产权转让收入</t>
  </si>
  <si>
    <t>三、国有企业政策性补贴</t>
  </si>
  <si>
    <t>13</t>
  </si>
  <si>
    <t>四、清算收入</t>
  </si>
  <si>
    <t>四、其他国有资本经营预算支出</t>
  </si>
  <si>
    <t>14</t>
  </si>
  <si>
    <t>五、其他国有资本经营预算收入</t>
  </si>
  <si>
    <t>本年收入合计</t>
  </si>
  <si>
    <t>本年支出合计</t>
  </si>
  <si>
    <t>15</t>
  </si>
  <si>
    <t>国有资本经营预算转移支付收入</t>
  </si>
  <si>
    <t>7</t>
  </si>
  <si>
    <t>国有资本经营预算转移支付支出</t>
  </si>
  <si>
    <t>16</t>
  </si>
  <si>
    <t>国有资本经营预算上解收入</t>
  </si>
  <si>
    <t>8</t>
  </si>
  <si>
    <t>国有资本经营预算上解支出</t>
  </si>
  <si>
    <t>17</t>
  </si>
  <si>
    <t>国有资本经营预算上年结余收入</t>
  </si>
  <si>
    <t>9</t>
  </si>
  <si>
    <t>国有资本经营预算调出资金</t>
  </si>
  <si>
    <t>18</t>
  </si>
  <si>
    <t>国有资本经营预算年终结余</t>
  </si>
  <si>
    <t>19</t>
  </si>
  <si>
    <t>收 入 总 计</t>
  </si>
  <si>
    <t>10</t>
  </si>
  <si>
    <t>支 出 总 计</t>
  </si>
  <si>
    <t>20</t>
  </si>
  <si>
    <t>表十二</t>
  </si>
  <si>
    <t>2023年国有资本经营预算收入表</t>
  </si>
  <si>
    <t>科目编码</t>
  </si>
  <si>
    <t>科目名称/企业</t>
  </si>
  <si>
    <t>2022年执行数</t>
  </si>
  <si>
    <t>2023年预算数</t>
  </si>
  <si>
    <t>预算数为执行数的%</t>
  </si>
  <si>
    <t>1030601</t>
  </si>
  <si>
    <t/>
  </si>
  <si>
    <t>1030602</t>
  </si>
  <si>
    <t>1030603</t>
  </si>
  <si>
    <t>1030604</t>
  </si>
  <si>
    <t>1030698</t>
  </si>
  <si>
    <t>注：以上科目以2023年政府收支科目为准。</t>
  </si>
  <si>
    <t>表十三</t>
  </si>
  <si>
    <t>2023年国有资本经营预算支出表</t>
  </si>
  <si>
    <t>科目名称</t>
  </si>
  <si>
    <t>资本性支出</t>
  </si>
  <si>
    <t xml:space="preserve">费用性支出 </t>
  </si>
  <si>
    <t xml:space="preserve">一、国有资本经营预算支出 </t>
  </si>
  <si>
    <t>表十四</t>
  </si>
  <si>
    <t>2023年国有资本经营预算基础信息表</t>
  </si>
  <si>
    <t>项   目</t>
  </si>
  <si>
    <t>一、实施范围</t>
  </si>
  <si>
    <t>预算单位户数</t>
  </si>
  <si>
    <t>国有及国有控、参股企业户数（法人企业）</t>
  </si>
  <si>
    <t xml:space="preserve">    其中：纳入预算实施范围企业户数（法人企业）</t>
  </si>
  <si>
    <t>是否包括金融企业</t>
  </si>
  <si>
    <t>是否包括文化企业</t>
  </si>
  <si>
    <t>是否包括部门所属企业</t>
  </si>
  <si>
    <t>是否包括事业单位出资企业</t>
  </si>
  <si>
    <t>二、主要财务指标</t>
  </si>
  <si>
    <t>（一）国有及国有控、参股企业</t>
  </si>
  <si>
    <t>资产总额合计</t>
  </si>
  <si>
    <t>负债总额合计</t>
  </si>
  <si>
    <t>所有者权益合计</t>
  </si>
  <si>
    <t>利润总额合计</t>
  </si>
  <si>
    <t>净利润合计</t>
  </si>
  <si>
    <t>归属于母公司所有者净利润合计</t>
  </si>
  <si>
    <t>（二）纳入预算实施范围企业</t>
  </si>
  <si>
    <t>21</t>
  </si>
  <si>
    <t>22</t>
  </si>
  <si>
    <t>23</t>
  </si>
  <si>
    <t>三、国有资本收益情况</t>
  </si>
  <si>
    <t>24</t>
  </si>
  <si>
    <t>比例类型（单一比例/分类比例）</t>
  </si>
  <si>
    <t>25</t>
  </si>
  <si>
    <t>比例数值</t>
  </si>
  <si>
    <t>26</t>
  </si>
  <si>
    <t>四、编报情况</t>
  </si>
  <si>
    <t>27</t>
  </si>
  <si>
    <t>上报级次（人大/政府）</t>
  </si>
  <si>
    <t>28</t>
  </si>
  <si>
    <t>上报起始年</t>
  </si>
  <si>
    <t>29</t>
  </si>
  <si>
    <t>注：以上项目以2023年政府收支分类科目为准。</t>
  </si>
</sst>
</file>

<file path=xl/styles.xml><?xml version="1.0" encoding="utf-8"?>
<styleSheet xmlns="http://schemas.openxmlformats.org/spreadsheetml/2006/main">
  <numFmts count="6">
    <numFmt numFmtId="41" formatCode="_ * #,##0_ ;_ * \-#,##0_ ;_ * &quot;-&quot;_ ;_ @_ "/>
    <numFmt numFmtId="176" formatCode="#,##0.00_ "/>
    <numFmt numFmtId="177" formatCode="#,##0_ "/>
    <numFmt numFmtId="178" formatCode="0.00_ "/>
    <numFmt numFmtId="179" formatCode="0_ "/>
    <numFmt numFmtId="180" formatCode="0.0_ "/>
  </numFmts>
  <fonts count="34">
    <font>
      <sz val="12"/>
      <name val="宋体"/>
      <charset val="134"/>
    </font>
    <font>
      <b/>
      <sz val="16"/>
      <name val="黑体"/>
      <family val="3"/>
      <charset val="134"/>
    </font>
    <font>
      <sz val="11"/>
      <name val="宋体"/>
      <family val="3"/>
      <charset val="134"/>
      <scheme val="minor"/>
    </font>
    <font>
      <sz val="12"/>
      <name val="黑体"/>
      <family val="3"/>
      <charset val="134"/>
    </font>
    <font>
      <b/>
      <sz val="18"/>
      <name val="黑体"/>
      <family val="3"/>
      <charset val="134"/>
    </font>
    <font>
      <sz val="11"/>
      <name val="宋体"/>
      <family val="3"/>
      <charset val="134"/>
      <scheme val="minor"/>
    </font>
    <font>
      <b/>
      <sz val="11"/>
      <color indexed="8"/>
      <name val="宋体"/>
      <family val="3"/>
      <charset val="134"/>
      <scheme val="minor"/>
    </font>
    <font>
      <sz val="11"/>
      <color indexed="8"/>
      <name val="宋体"/>
      <family val="3"/>
      <charset val="134"/>
      <scheme val="minor"/>
    </font>
    <font>
      <b/>
      <sz val="18"/>
      <name val="黑体"/>
      <family val="3"/>
      <charset val="134"/>
    </font>
    <font>
      <sz val="12"/>
      <name val="黑体"/>
      <family val="3"/>
      <charset val="134"/>
    </font>
    <font>
      <b/>
      <sz val="16"/>
      <name val="黑体"/>
      <family val="3"/>
      <charset val="134"/>
    </font>
    <font>
      <b/>
      <sz val="11"/>
      <name val="宋体"/>
      <family val="3"/>
      <charset val="134"/>
      <scheme val="minor"/>
    </font>
    <font>
      <b/>
      <sz val="11"/>
      <name val="宋体"/>
      <family val="3"/>
      <charset val="134"/>
    </font>
    <font>
      <sz val="11"/>
      <color theme="1"/>
      <name val="宋体"/>
      <family val="3"/>
      <charset val="134"/>
      <scheme val="minor"/>
    </font>
    <font>
      <sz val="10"/>
      <name val="宋体"/>
      <family val="3"/>
      <charset val="134"/>
      <scheme val="minor"/>
    </font>
    <font>
      <sz val="9"/>
      <name val="宋体"/>
      <family val="3"/>
      <charset val="134"/>
      <scheme val="minor"/>
    </font>
    <font>
      <sz val="8"/>
      <name val="宋体"/>
      <family val="3"/>
      <charset val="134"/>
      <scheme val="minor"/>
    </font>
    <font>
      <sz val="11"/>
      <name val="宋体"/>
      <family val="3"/>
      <charset val="134"/>
    </font>
    <font>
      <b/>
      <sz val="11"/>
      <color indexed="8"/>
      <name val="宋体"/>
      <family val="3"/>
      <charset val="134"/>
    </font>
    <font>
      <sz val="11"/>
      <color indexed="8"/>
      <name val="宋体"/>
      <family val="3"/>
      <charset val="134"/>
    </font>
    <font>
      <sz val="11"/>
      <color rgb="FFFF0000"/>
      <name val="宋体"/>
      <family val="3"/>
      <charset val="134"/>
      <scheme val="minor"/>
    </font>
    <font>
      <b/>
      <sz val="11"/>
      <name val="黑体"/>
      <family val="3"/>
      <charset val="134"/>
    </font>
    <font>
      <b/>
      <sz val="11"/>
      <color rgb="FFFF0000"/>
      <name val="宋体"/>
      <family val="3"/>
      <charset val="134"/>
      <scheme val="minor"/>
    </font>
    <font>
      <sz val="12"/>
      <name val="宋体"/>
      <family val="3"/>
      <charset val="134"/>
      <scheme val="minor"/>
    </font>
    <font>
      <sz val="16"/>
      <name val="黑体"/>
      <family val="3"/>
      <charset val="134"/>
    </font>
    <font>
      <sz val="14"/>
      <name val="宋体"/>
      <family val="3"/>
      <charset val="134"/>
    </font>
    <font>
      <b/>
      <sz val="24"/>
      <name val="黑体"/>
      <family val="3"/>
      <charset val="134"/>
    </font>
    <font>
      <sz val="18"/>
      <name val="黑体"/>
      <family val="3"/>
      <charset val="134"/>
    </font>
    <font>
      <sz val="16"/>
      <name val="楷体_GB2312"/>
      <charset val="134"/>
    </font>
    <font>
      <sz val="48"/>
      <name val="黑体"/>
      <family val="3"/>
      <charset val="134"/>
    </font>
    <font>
      <sz val="22"/>
      <name val="楷体_GB2312"/>
      <charset val="134"/>
    </font>
    <font>
      <sz val="9"/>
      <name val="宋体"/>
      <family val="3"/>
      <charset val="134"/>
    </font>
    <font>
      <sz val="12"/>
      <name val="宋体"/>
      <family val="3"/>
      <charset val="134"/>
    </font>
    <font>
      <sz val="12"/>
      <name val="Times New Roman"/>
      <family val="1"/>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rgb="FFFFFF0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hair">
        <color auto="1"/>
      </left>
      <right style="hair">
        <color auto="1"/>
      </right>
      <top style="hair">
        <color auto="1"/>
      </top>
      <bottom style="hair">
        <color auto="1"/>
      </bottom>
      <diagonal/>
    </border>
    <border>
      <left/>
      <right/>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s>
  <cellStyleXfs count="9">
    <xf numFmtId="0" fontId="0" fillId="0" borderId="0"/>
    <xf numFmtId="9" fontId="32" fillId="0" borderId="0" applyFont="0" applyFill="0" applyBorder="0" applyAlignment="0" applyProtection="0">
      <alignment vertical="center"/>
    </xf>
    <xf numFmtId="0" fontId="32" fillId="0" borderId="0"/>
    <xf numFmtId="0" fontId="32" fillId="0" borderId="0">
      <alignment vertical="center"/>
    </xf>
    <xf numFmtId="0" fontId="31" fillId="0" borderId="0"/>
    <xf numFmtId="0" fontId="32" fillId="0" borderId="0">
      <alignment vertical="center"/>
    </xf>
    <xf numFmtId="0" fontId="32" fillId="0" borderId="0"/>
    <xf numFmtId="0" fontId="32" fillId="0" borderId="0">
      <alignment vertical="center"/>
    </xf>
    <xf numFmtId="0" fontId="32" fillId="0" borderId="0">
      <alignment vertical="center"/>
    </xf>
  </cellStyleXfs>
  <cellXfs count="340">
    <xf numFmtId="0" fontId="0" fillId="0" borderId="0" xfId="0"/>
    <xf numFmtId="0" fontId="1" fillId="2" borderId="0" xfId="0" applyFont="1" applyFill="1" applyBorder="1" applyAlignment="1"/>
    <xf numFmtId="0" fontId="2" fillId="2" borderId="0" xfId="0" applyFont="1" applyFill="1" applyBorder="1" applyAlignment="1"/>
    <xf numFmtId="0" fontId="3" fillId="2" borderId="0" xfId="0" applyFont="1" applyFill="1" applyBorder="1" applyAlignment="1"/>
    <xf numFmtId="0" fontId="6" fillId="2" borderId="1" xfId="0" applyFont="1" applyFill="1" applyBorder="1" applyAlignment="1">
      <alignment horizontal="center" vertical="center"/>
    </xf>
    <xf numFmtId="0" fontId="7" fillId="2" borderId="1" xfId="0" applyFont="1" applyFill="1" applyBorder="1" applyAlignment="1">
      <alignment horizontal="left" vertical="center"/>
    </xf>
    <xf numFmtId="0" fontId="7" fillId="2" borderId="1" xfId="0" applyFont="1" applyFill="1" applyBorder="1" applyAlignment="1">
      <alignment vertical="center"/>
    </xf>
    <xf numFmtId="0" fontId="7" fillId="2" borderId="1" xfId="0" applyFont="1" applyFill="1" applyBorder="1" applyAlignment="1">
      <alignment horizontal="center" vertical="center"/>
    </xf>
    <xf numFmtId="177" fontId="7" fillId="2" borderId="1" xfId="0" applyNumberFormat="1" applyFont="1" applyFill="1" applyBorder="1" applyAlignment="1">
      <alignment horizontal="right" vertical="center"/>
    </xf>
    <xf numFmtId="49" fontId="7" fillId="2" borderId="1" xfId="0" applyNumberFormat="1" applyFont="1" applyFill="1" applyBorder="1" applyAlignment="1">
      <alignment horizontal="right" vertical="center"/>
    </xf>
    <xf numFmtId="0" fontId="7" fillId="2" borderId="1" xfId="0" applyFont="1" applyFill="1" applyBorder="1" applyAlignment="1">
      <alignment horizontal="right" vertical="center"/>
    </xf>
    <xf numFmtId="176" fontId="7" fillId="2" borderId="1" xfId="0" applyNumberFormat="1" applyFont="1" applyFill="1" applyBorder="1" applyAlignment="1">
      <alignment horizontal="right" vertical="center"/>
    </xf>
    <xf numFmtId="0" fontId="6" fillId="2" borderId="1" xfId="0" applyFont="1" applyFill="1" applyBorder="1" applyAlignment="1">
      <alignment horizontal="center" vertical="center" wrapText="1"/>
    </xf>
    <xf numFmtId="49" fontId="7" fillId="2" borderId="1" xfId="0" applyNumberFormat="1" applyFont="1" applyFill="1" applyBorder="1" applyAlignment="1">
      <alignment horizontal="left" vertical="center"/>
    </xf>
    <xf numFmtId="178" fontId="7" fillId="2" borderId="1" xfId="0" applyNumberFormat="1" applyFont="1" applyFill="1" applyBorder="1" applyAlignment="1">
      <alignment horizontal="right" vertical="center"/>
    </xf>
    <xf numFmtId="0" fontId="7" fillId="2" borderId="1" xfId="0" applyFont="1" applyFill="1" applyBorder="1" applyAlignment="1">
      <alignment horizontal="center" vertical="center" wrapText="1"/>
    </xf>
    <xf numFmtId="0" fontId="2" fillId="2" borderId="0" xfId="0" applyFont="1" applyFill="1" applyBorder="1" applyAlignment="1">
      <alignment wrapText="1"/>
    </xf>
    <xf numFmtId="0" fontId="9" fillId="2" borderId="0" xfId="0" applyFont="1" applyFill="1" applyBorder="1" applyAlignment="1"/>
    <xf numFmtId="0" fontId="5" fillId="2" borderId="0" xfId="0" applyFont="1" applyFill="1" applyAlignment="1">
      <alignment vertical="center"/>
    </xf>
    <xf numFmtId="0" fontId="10" fillId="2" borderId="0" xfId="0" applyFont="1" applyFill="1" applyAlignment="1">
      <alignment vertical="center"/>
    </xf>
    <xf numFmtId="0" fontId="11" fillId="2" borderId="0" xfId="0" applyFont="1" applyFill="1" applyAlignment="1">
      <alignment vertical="center"/>
    </xf>
    <xf numFmtId="0" fontId="5" fillId="2" borderId="0" xfId="0" applyFont="1" applyFill="1" applyAlignment="1">
      <alignment vertical="center" wrapText="1"/>
    </xf>
    <xf numFmtId="0" fontId="9" fillId="2" borderId="0" xfId="0" applyFont="1" applyFill="1" applyAlignment="1">
      <alignment vertical="center"/>
    </xf>
    <xf numFmtId="0" fontId="5" fillId="2" borderId="0" xfId="0" applyFont="1" applyFill="1" applyAlignment="1">
      <alignment horizontal="right" vertical="center" wrapText="1"/>
    </xf>
    <xf numFmtId="3" fontId="5" fillId="2" borderId="1" xfId="0" applyNumberFormat="1" applyFont="1" applyFill="1" applyBorder="1" applyAlignment="1" applyProtection="1">
      <alignment vertical="center"/>
    </xf>
    <xf numFmtId="0" fontId="5" fillId="2" borderId="1" xfId="0" applyFont="1" applyFill="1" applyBorder="1" applyAlignment="1">
      <alignment vertical="center" wrapText="1"/>
    </xf>
    <xf numFmtId="0" fontId="5" fillId="2" borderId="4" xfId="0" applyFont="1" applyFill="1" applyBorder="1" applyAlignment="1">
      <alignment vertical="center" wrapText="1"/>
    </xf>
    <xf numFmtId="3" fontId="5" fillId="2" borderId="1" xfId="0" applyNumberFormat="1" applyFont="1" applyFill="1" applyBorder="1" applyAlignment="1" applyProtection="1">
      <alignment horizontal="left" vertical="center"/>
    </xf>
    <xf numFmtId="0" fontId="5" fillId="2" borderId="1" xfId="0" applyFont="1" applyFill="1" applyBorder="1" applyAlignment="1">
      <alignment horizontal="left" vertical="center"/>
    </xf>
    <xf numFmtId="0" fontId="5" fillId="2" borderId="1" xfId="5" applyFont="1" applyFill="1" applyBorder="1" applyAlignment="1">
      <alignment vertical="center" wrapText="1"/>
    </xf>
    <xf numFmtId="0" fontId="5" fillId="2" borderId="1" xfId="0" applyFont="1" applyFill="1" applyBorder="1" applyAlignment="1">
      <alignment vertical="center"/>
    </xf>
    <xf numFmtId="0" fontId="11" fillId="2" borderId="1" xfId="0" applyFont="1" applyFill="1" applyBorder="1" applyAlignment="1">
      <alignment horizontal="distributed" vertical="center"/>
    </xf>
    <xf numFmtId="0" fontId="9" fillId="2" borderId="0" xfId="0" applyFont="1" applyFill="1"/>
    <xf numFmtId="0" fontId="11"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12" fillId="2" borderId="1" xfId="5" applyFont="1" applyFill="1" applyBorder="1" applyAlignment="1">
      <alignment horizontal="center" vertical="center" wrapText="1"/>
    </xf>
    <xf numFmtId="3" fontId="13" fillId="3" borderId="1" xfId="0" applyNumberFormat="1" applyFont="1" applyFill="1" applyBorder="1" applyAlignment="1" applyProtection="1">
      <alignment vertical="center"/>
    </xf>
    <xf numFmtId="179" fontId="5" fillId="0" borderId="1" xfId="0" applyNumberFormat="1" applyFont="1" applyFill="1" applyBorder="1" applyAlignment="1" applyProtection="1">
      <alignment horizontal="right" vertical="center"/>
      <protection locked="0"/>
    </xf>
    <xf numFmtId="178" fontId="5" fillId="3" borderId="1" xfId="0" applyNumberFormat="1" applyFont="1" applyFill="1" applyBorder="1" applyAlignment="1" applyProtection="1">
      <alignment horizontal="right" vertical="center"/>
    </xf>
    <xf numFmtId="3" fontId="5" fillId="3" borderId="1" xfId="0" applyNumberFormat="1" applyFont="1" applyFill="1" applyBorder="1" applyAlignment="1" applyProtection="1">
      <alignment vertical="center"/>
    </xf>
    <xf numFmtId="179" fontId="5" fillId="3" borderId="1" xfId="0" applyNumberFormat="1" applyFont="1" applyFill="1" applyBorder="1" applyAlignment="1" applyProtection="1">
      <alignment horizontal="right" vertical="center"/>
    </xf>
    <xf numFmtId="3" fontId="5" fillId="4" borderId="1" xfId="0" applyNumberFormat="1" applyFont="1" applyFill="1" applyBorder="1" applyAlignment="1" applyProtection="1">
      <alignment horizontal="left" vertical="center"/>
    </xf>
    <xf numFmtId="179" fontId="5" fillId="4" borderId="1" xfId="0" applyNumberFormat="1" applyFont="1" applyFill="1" applyBorder="1" applyAlignment="1" applyProtection="1">
      <alignment horizontal="right" vertical="center"/>
    </xf>
    <xf numFmtId="0" fontId="5" fillId="4" borderId="1" xfId="0" applyFont="1" applyFill="1" applyBorder="1" applyAlignment="1" applyProtection="1">
      <alignment vertical="center"/>
    </xf>
    <xf numFmtId="178" fontId="5" fillId="4" borderId="1" xfId="0" applyNumberFormat="1" applyFont="1" applyFill="1" applyBorder="1" applyAlignment="1" applyProtection="1">
      <alignment horizontal="right" vertical="center"/>
    </xf>
    <xf numFmtId="0" fontId="5" fillId="2" borderId="1" xfId="5" applyFont="1" applyFill="1" applyBorder="1" applyAlignment="1" applyProtection="1">
      <alignment vertical="center" wrapText="1"/>
    </xf>
    <xf numFmtId="0" fontId="14" fillId="2" borderId="1" xfId="5" applyFont="1" applyFill="1" applyBorder="1" applyAlignment="1" applyProtection="1">
      <alignment vertical="center" wrapText="1"/>
    </xf>
    <xf numFmtId="179" fontId="15" fillId="0" borderId="1" xfId="0" applyNumberFormat="1" applyFont="1" applyFill="1" applyBorder="1" applyAlignment="1" applyProtection="1">
      <alignment horizontal="right" vertical="center"/>
      <protection locked="0"/>
    </xf>
    <xf numFmtId="0" fontId="5" fillId="2" borderId="1" xfId="0" applyFont="1" applyFill="1" applyBorder="1" applyAlignment="1" applyProtection="1">
      <alignment horizontal="left" vertical="center"/>
    </xf>
    <xf numFmtId="0" fontId="5" fillId="3" borderId="1" xfId="0" applyFont="1" applyFill="1" applyBorder="1" applyAlignment="1" applyProtection="1">
      <alignment vertical="center"/>
    </xf>
    <xf numFmtId="179" fontId="5" fillId="3" borderId="1" xfId="0" applyNumberFormat="1" applyFont="1" applyFill="1" applyBorder="1" applyAlignment="1" applyProtection="1">
      <alignment horizontal="right" vertical="center"/>
      <protection locked="0"/>
    </xf>
    <xf numFmtId="0" fontId="15" fillId="2" borderId="1" xfId="5" applyFont="1" applyFill="1" applyBorder="1" applyAlignment="1" applyProtection="1">
      <alignment vertical="center" wrapText="1"/>
    </xf>
    <xf numFmtId="1" fontId="5" fillId="4" borderId="1" xfId="0" applyNumberFormat="1" applyFont="1" applyFill="1" applyBorder="1" applyAlignment="1" applyProtection="1">
      <alignment vertical="center"/>
      <protection locked="0"/>
    </xf>
    <xf numFmtId="3" fontId="5" fillId="4" borderId="1" xfId="0" applyNumberFormat="1" applyFont="1" applyFill="1" applyBorder="1" applyAlignment="1" applyProtection="1">
      <alignment vertical="center"/>
    </xf>
    <xf numFmtId="0" fontId="5" fillId="4" borderId="1" xfId="0" applyFont="1" applyFill="1" applyBorder="1" applyAlignment="1">
      <alignment vertical="center"/>
    </xf>
    <xf numFmtId="0" fontId="11" fillId="2" borderId="1" xfId="0" applyFont="1" applyFill="1" applyBorder="1" applyAlignment="1">
      <alignment vertical="center"/>
    </xf>
    <xf numFmtId="0" fontId="5" fillId="2" borderId="1" xfId="0" applyFont="1" applyFill="1" applyBorder="1" applyAlignment="1" applyProtection="1">
      <alignment horizontal="left" vertical="center" indent="3"/>
    </xf>
    <xf numFmtId="0" fontId="5" fillId="2" borderId="0" xfId="0" applyFont="1" applyFill="1" applyAlignment="1">
      <alignment horizontal="right" vertical="center"/>
    </xf>
    <xf numFmtId="178" fontId="5" fillId="2" borderId="1" xfId="0" applyNumberFormat="1" applyFont="1" applyFill="1" applyBorder="1" applyAlignment="1" applyProtection="1">
      <alignment horizontal="right" vertical="center"/>
    </xf>
    <xf numFmtId="178" fontId="11" fillId="4" borderId="1" xfId="0" applyNumberFormat="1" applyFont="1" applyFill="1" applyBorder="1" applyAlignment="1" applyProtection="1">
      <alignment horizontal="right" vertical="center"/>
    </xf>
    <xf numFmtId="179" fontId="15" fillId="0" borderId="7" xfId="0" applyNumberFormat="1" applyFont="1" applyFill="1" applyBorder="1" applyAlignment="1" applyProtection="1">
      <alignment horizontal="right" vertical="center"/>
      <protection locked="0"/>
    </xf>
    <xf numFmtId="0" fontId="5" fillId="4" borderId="1" xfId="5" applyFont="1" applyFill="1" applyBorder="1" applyAlignment="1" applyProtection="1">
      <alignment vertical="center" wrapText="1"/>
    </xf>
    <xf numFmtId="0" fontId="5" fillId="4" borderId="1" xfId="0" applyFont="1" applyFill="1" applyBorder="1" applyAlignment="1" applyProtection="1">
      <alignment horizontal="left" vertical="center"/>
    </xf>
    <xf numFmtId="179" fontId="5" fillId="2" borderId="1" xfId="0" applyNumberFormat="1" applyFont="1" applyFill="1" applyBorder="1" applyAlignment="1" applyProtection="1">
      <alignment horizontal="right" vertical="center"/>
    </xf>
    <xf numFmtId="3" fontId="5" fillId="3" borderId="1" xfId="0" applyNumberFormat="1" applyFont="1" applyFill="1" applyBorder="1" applyAlignment="1" applyProtection="1">
      <alignment horizontal="left" vertical="center"/>
    </xf>
    <xf numFmtId="0" fontId="14" fillId="4" borderId="1" xfId="0" applyFont="1" applyFill="1" applyBorder="1" applyAlignment="1" applyProtection="1">
      <alignment horizontal="left" vertical="center"/>
    </xf>
    <xf numFmtId="0" fontId="16" fillId="2" borderId="1" xfId="5" applyFont="1" applyFill="1" applyBorder="1" applyAlignment="1" applyProtection="1">
      <alignment vertical="center" wrapText="1"/>
    </xf>
    <xf numFmtId="0" fontId="5" fillId="4" borderId="1" xfId="0" applyFont="1" applyFill="1" applyBorder="1" applyAlignment="1">
      <alignment horizontal="left" vertical="center"/>
    </xf>
    <xf numFmtId="0" fontId="11" fillId="5" borderId="1" xfId="0" applyFont="1" applyFill="1" applyBorder="1" applyAlignment="1">
      <alignment horizontal="distributed" vertical="center"/>
    </xf>
    <xf numFmtId="178" fontId="5" fillId="5" borderId="1" xfId="0" applyNumberFormat="1" applyFont="1" applyFill="1" applyBorder="1" applyAlignment="1" applyProtection="1">
      <alignment horizontal="right" vertical="center"/>
    </xf>
    <xf numFmtId="0" fontId="5" fillId="5" borderId="1" xfId="0" applyFont="1" applyFill="1" applyBorder="1" applyAlignment="1">
      <alignment vertical="center"/>
    </xf>
    <xf numFmtId="0" fontId="11" fillId="5" borderId="1" xfId="0" applyFont="1" applyFill="1" applyBorder="1" applyAlignment="1" applyProtection="1">
      <alignment vertical="center"/>
    </xf>
    <xf numFmtId="179" fontId="5" fillId="5" borderId="1" xfId="0" applyNumberFormat="1" applyFont="1" applyFill="1" applyBorder="1" applyAlignment="1" applyProtection="1">
      <alignment horizontal="right" vertical="center"/>
    </xf>
    <xf numFmtId="0" fontId="11" fillId="5" borderId="1" xfId="0" applyFont="1" applyFill="1" applyBorder="1" applyAlignment="1">
      <alignment vertical="center"/>
    </xf>
    <xf numFmtId="0" fontId="5" fillId="3" borderId="1" xfId="0" applyFont="1" applyFill="1" applyBorder="1" applyAlignment="1">
      <alignment vertical="center"/>
    </xf>
    <xf numFmtId="0" fontId="11" fillId="3" borderId="1" xfId="0" applyFont="1" applyFill="1" applyBorder="1" applyAlignment="1">
      <alignment vertical="center"/>
    </xf>
    <xf numFmtId="1" fontId="5" fillId="3" borderId="1" xfId="0" applyNumberFormat="1" applyFont="1" applyFill="1" applyBorder="1" applyAlignment="1" applyProtection="1">
      <alignment vertical="center"/>
    </xf>
    <xf numFmtId="1" fontId="5" fillId="2" borderId="1" xfId="0" applyNumberFormat="1" applyFont="1" applyFill="1" applyBorder="1" applyAlignment="1" applyProtection="1">
      <alignment vertical="center"/>
      <protection locked="0"/>
    </xf>
    <xf numFmtId="0" fontId="0" fillId="2" borderId="0" xfId="5" applyFont="1" applyFill="1" applyAlignment="1">
      <alignment vertical="center"/>
    </xf>
    <xf numFmtId="0" fontId="9" fillId="2" borderId="0" xfId="5" applyFont="1" applyFill="1" applyAlignment="1">
      <alignment vertical="center"/>
    </xf>
    <xf numFmtId="0" fontId="17" fillId="2" borderId="0" xfId="5" applyFont="1" applyFill="1" applyAlignment="1">
      <alignment vertical="center"/>
    </xf>
    <xf numFmtId="0" fontId="12" fillId="2" borderId="0" xfId="7" applyFont="1" applyFill="1" applyAlignment="1"/>
    <xf numFmtId="0" fontId="0" fillId="2" borderId="0" xfId="7" applyFont="1" applyFill="1" applyAlignment="1"/>
    <xf numFmtId="0" fontId="0" fillId="2" borderId="0" xfId="7" applyFont="1" applyFill="1" applyAlignment="1">
      <alignment horizontal="center"/>
    </xf>
    <xf numFmtId="0" fontId="0" fillId="2" borderId="0" xfId="7" applyFont="1" applyFill="1" applyAlignment="1">
      <alignment wrapText="1"/>
    </xf>
    <xf numFmtId="0" fontId="32" fillId="2" borderId="0" xfId="7" applyFill="1" applyAlignment="1"/>
    <xf numFmtId="0" fontId="0" fillId="2" borderId="0" xfId="5" applyFont="1" applyFill="1" applyAlignment="1">
      <alignment vertical="center" wrapText="1"/>
    </xf>
    <xf numFmtId="0" fontId="17" fillId="2" borderId="0" xfId="5" applyFont="1" applyFill="1" applyAlignment="1">
      <alignment horizontal="center" vertical="center"/>
    </xf>
    <xf numFmtId="0" fontId="12" fillId="2" borderId="1" xfId="5" applyFont="1" applyFill="1" applyBorder="1" applyAlignment="1">
      <alignment horizontal="center" vertical="center"/>
    </xf>
    <xf numFmtId="0" fontId="12" fillId="2" borderId="13" xfId="5" applyFont="1" applyFill="1" applyBorder="1" applyAlignment="1">
      <alignment horizontal="center" vertical="center" wrapText="1"/>
    </xf>
    <xf numFmtId="49" fontId="19" fillId="2" borderId="1" xfId="0" applyNumberFormat="1" applyFont="1" applyFill="1" applyBorder="1" applyAlignment="1">
      <alignment horizontal="left" vertical="center" wrapText="1" shrinkToFit="1"/>
    </xf>
    <xf numFmtId="0" fontId="10" fillId="2" borderId="0" xfId="6" applyFont="1" applyFill="1"/>
    <xf numFmtId="0" fontId="5" fillId="2" borderId="0" xfId="6" applyFont="1" applyFill="1"/>
    <xf numFmtId="0" fontId="20" fillId="2" borderId="0" xfId="6" applyFont="1" applyFill="1"/>
    <xf numFmtId="0" fontId="5" fillId="2" borderId="0" xfId="6" applyNumberFormat="1" applyFont="1" applyFill="1" applyAlignment="1" applyProtection="1">
      <alignment horizontal="right" vertical="center"/>
    </xf>
    <xf numFmtId="0" fontId="21" fillId="2" borderId="8" xfId="6" applyNumberFormat="1" applyFont="1" applyFill="1" applyBorder="1" applyAlignment="1" applyProtection="1">
      <alignment vertical="center"/>
    </xf>
    <xf numFmtId="0" fontId="11" fillId="2" borderId="1" xfId="6" applyNumberFormat="1" applyFont="1" applyFill="1" applyBorder="1" applyAlignment="1" applyProtection="1">
      <alignment horizontal="center" vertical="center" wrapText="1"/>
    </xf>
    <xf numFmtId="0" fontId="17" fillId="0" borderId="1" xfId="0" applyFont="1" applyFill="1" applyBorder="1" applyAlignment="1" applyProtection="1">
      <alignment vertical="center"/>
    </xf>
    <xf numFmtId="3" fontId="5" fillId="2" borderId="1" xfId="6" applyNumberFormat="1" applyFont="1" applyFill="1" applyBorder="1" applyAlignment="1" applyProtection="1">
      <alignment horizontal="right" vertical="center"/>
    </xf>
    <xf numFmtId="0" fontId="5" fillId="2" borderId="1" xfId="6" applyFont="1" applyFill="1" applyBorder="1"/>
    <xf numFmtId="0" fontId="17" fillId="0" borderId="1" xfId="0" applyFont="1" applyFill="1" applyBorder="1" applyAlignment="1" applyProtection="1">
      <alignment horizontal="left" vertical="center"/>
    </xf>
    <xf numFmtId="3" fontId="20" fillId="2" borderId="1" xfId="6" applyNumberFormat="1" applyFont="1" applyFill="1" applyBorder="1" applyAlignment="1" applyProtection="1">
      <alignment horizontal="right" vertical="center"/>
    </xf>
    <xf numFmtId="0" fontId="20" fillId="2" borderId="1" xfId="6" applyFont="1" applyFill="1" applyBorder="1"/>
    <xf numFmtId="0" fontId="11" fillId="2" borderId="0" xfId="6" applyNumberFormat="1" applyFont="1" applyFill="1" applyBorder="1" applyAlignment="1" applyProtection="1">
      <alignment horizontal="center" vertical="center"/>
    </xf>
    <xf numFmtId="0" fontId="5" fillId="2" borderId="0" xfId="6" applyFont="1" applyFill="1" applyAlignment="1">
      <alignment horizontal="center"/>
    </xf>
    <xf numFmtId="0" fontId="20" fillId="2" borderId="0" xfId="6" applyFont="1" applyFill="1" applyAlignment="1">
      <alignment horizontal="center"/>
    </xf>
    <xf numFmtId="1" fontId="11" fillId="2" borderId="1" xfId="0" applyNumberFormat="1" applyFont="1" applyFill="1" applyBorder="1" applyAlignment="1" applyProtection="1">
      <alignment horizontal="center" vertical="center" wrapText="1"/>
      <protection locked="0"/>
    </xf>
    <xf numFmtId="0" fontId="11" fillId="2" borderId="1" xfId="0" applyNumberFormat="1" applyFont="1" applyFill="1" applyBorder="1" applyAlignment="1" applyProtection="1">
      <alignment horizontal="center" vertical="center" wrapText="1"/>
      <protection locked="0"/>
    </xf>
    <xf numFmtId="3" fontId="11" fillId="2" borderId="1" xfId="0" applyNumberFormat="1" applyFont="1" applyFill="1" applyBorder="1" applyAlignment="1" applyProtection="1">
      <alignment horizontal="center" vertical="center" wrapText="1"/>
      <protection locked="0"/>
    </xf>
    <xf numFmtId="3" fontId="5" fillId="0" borderId="1" xfId="6" applyNumberFormat="1" applyFont="1" applyFill="1" applyBorder="1" applyAlignment="1" applyProtection="1">
      <alignment horizontal="right" vertical="center"/>
    </xf>
    <xf numFmtId="0" fontId="5" fillId="0" borderId="1" xfId="6" applyFont="1" applyFill="1" applyBorder="1"/>
    <xf numFmtId="0" fontId="11" fillId="2" borderId="1" xfId="0" applyFont="1" applyFill="1" applyBorder="1" applyAlignment="1" applyProtection="1">
      <alignment horizontal="center" vertical="center" wrapText="1"/>
      <protection locked="0"/>
    </xf>
    <xf numFmtId="3" fontId="20" fillId="0" borderId="1" xfId="6" applyNumberFormat="1" applyFont="1" applyFill="1" applyBorder="1" applyAlignment="1" applyProtection="1">
      <alignment horizontal="right" vertical="center"/>
    </xf>
    <xf numFmtId="0" fontId="20" fillId="0" borderId="1" xfId="6" applyFont="1" applyFill="1" applyBorder="1"/>
    <xf numFmtId="0" fontId="11" fillId="2" borderId="1" xfId="6" applyNumberFormat="1" applyFont="1" applyFill="1" applyBorder="1" applyAlignment="1" applyProtection="1">
      <alignment horizontal="centerContinuous" vertical="center" wrapText="1"/>
    </xf>
    <xf numFmtId="0" fontId="11" fillId="2" borderId="2" xfId="6" applyNumberFormat="1" applyFont="1" applyFill="1" applyBorder="1" applyAlignment="1" applyProtection="1">
      <alignment horizontal="center" vertical="center" wrapText="1"/>
    </xf>
    <xf numFmtId="0" fontId="20" fillId="2" borderId="0" xfId="6" applyNumberFormat="1" applyFont="1" applyFill="1" applyAlignment="1" applyProtection="1">
      <alignment horizontal="right" vertical="center"/>
    </xf>
    <xf numFmtId="0" fontId="22" fillId="2" borderId="1" xfId="6" applyNumberFormat="1" applyFont="1" applyFill="1" applyBorder="1" applyAlignment="1" applyProtection="1">
      <alignment horizontal="centerContinuous" vertical="center" wrapText="1"/>
    </xf>
    <xf numFmtId="0" fontId="11" fillId="2" borderId="10" xfId="6" applyNumberFormat="1" applyFont="1" applyFill="1" applyBorder="1" applyAlignment="1" applyProtection="1">
      <alignment horizontal="center" vertical="center" wrapText="1"/>
    </xf>
    <xf numFmtId="179" fontId="5" fillId="2" borderId="1" xfId="0" applyNumberFormat="1" applyFont="1" applyFill="1" applyBorder="1" applyAlignment="1" applyProtection="1">
      <alignment horizontal="left" vertical="center"/>
      <protection locked="0"/>
    </xf>
    <xf numFmtId="180" fontId="5" fillId="2" borderId="1" xfId="0" applyNumberFormat="1" applyFont="1" applyFill="1" applyBorder="1" applyAlignment="1" applyProtection="1">
      <alignment horizontal="left" vertical="center"/>
      <protection locked="0"/>
    </xf>
    <xf numFmtId="0" fontId="10" fillId="2" borderId="0" xfId="0" applyFont="1" applyFill="1" applyAlignment="1" applyProtection="1">
      <alignment vertical="center"/>
      <protection locked="0"/>
    </xf>
    <xf numFmtId="0" fontId="13" fillId="2" borderId="0" xfId="0" applyFont="1" applyFill="1" applyAlignment="1" applyProtection="1">
      <alignment vertical="center"/>
      <protection locked="0"/>
    </xf>
    <xf numFmtId="0" fontId="5" fillId="2" borderId="0" xfId="0" applyFont="1" applyFill="1" applyAlignment="1" applyProtection="1">
      <alignment vertical="center"/>
      <protection locked="0"/>
    </xf>
    <xf numFmtId="0" fontId="9" fillId="2" borderId="0" xfId="0" applyFont="1" applyFill="1" applyAlignment="1" applyProtection="1">
      <alignment vertical="center"/>
      <protection locked="0"/>
    </xf>
    <xf numFmtId="0" fontId="11" fillId="2" borderId="1" xfId="0" applyFont="1" applyFill="1" applyBorder="1" applyAlignment="1" applyProtection="1">
      <alignment horizontal="center" vertical="center"/>
      <protection locked="0"/>
    </xf>
    <xf numFmtId="0" fontId="11" fillId="5" borderId="1" xfId="0" applyFont="1" applyFill="1" applyBorder="1" applyAlignment="1" applyProtection="1">
      <alignment horizontal="left" vertical="center"/>
    </xf>
    <xf numFmtId="179" fontId="11" fillId="5" borderId="1" xfId="0" applyNumberFormat="1" applyFont="1" applyFill="1" applyBorder="1" applyAlignment="1" applyProtection="1">
      <alignment horizontal="right" vertical="center"/>
    </xf>
    <xf numFmtId="1" fontId="11" fillId="5" borderId="1" xfId="0" applyNumberFormat="1" applyFont="1" applyFill="1" applyBorder="1" applyAlignment="1" applyProtection="1">
      <alignment vertical="center"/>
    </xf>
    <xf numFmtId="1" fontId="5" fillId="3" borderId="1" xfId="0" applyNumberFormat="1" applyFont="1" applyFill="1" applyBorder="1" applyAlignment="1" applyProtection="1">
      <alignment horizontal="left" vertical="center"/>
    </xf>
    <xf numFmtId="1" fontId="5" fillId="4" borderId="1" xfId="0" applyNumberFormat="1" applyFont="1" applyFill="1" applyBorder="1" applyAlignment="1" applyProtection="1">
      <alignment horizontal="left" vertical="center"/>
    </xf>
    <xf numFmtId="179" fontId="5" fillId="2" borderId="1" xfId="0" applyNumberFormat="1" applyFont="1" applyFill="1" applyBorder="1" applyAlignment="1" applyProtection="1">
      <alignment horizontal="right" vertical="center"/>
      <protection locked="0"/>
    </xf>
    <xf numFmtId="1" fontId="5" fillId="2" borderId="1" xfId="0" applyNumberFormat="1" applyFont="1" applyFill="1" applyBorder="1" applyAlignment="1" applyProtection="1">
      <alignment horizontal="left" vertical="center"/>
      <protection locked="0"/>
    </xf>
    <xf numFmtId="1" fontId="5" fillId="4" borderId="1" xfId="0" applyNumberFormat="1" applyFont="1" applyFill="1" applyBorder="1" applyAlignment="1" applyProtection="1">
      <alignment vertical="center"/>
    </xf>
    <xf numFmtId="0" fontId="5" fillId="2" borderId="1" xfId="0" applyNumberFormat="1" applyFont="1" applyFill="1" applyBorder="1" applyAlignment="1" applyProtection="1">
      <alignment vertical="center"/>
      <protection locked="0"/>
    </xf>
    <xf numFmtId="3" fontId="5" fillId="2" borderId="1" xfId="0" applyNumberFormat="1" applyFont="1" applyFill="1" applyBorder="1" applyAlignment="1" applyProtection="1">
      <alignment vertical="center"/>
      <protection locked="0"/>
    </xf>
    <xf numFmtId="3" fontId="5" fillId="0" borderId="1" xfId="0" applyNumberFormat="1" applyFont="1" applyFill="1" applyBorder="1" applyAlignment="1" applyProtection="1">
      <alignment vertical="center"/>
      <protection locked="0"/>
    </xf>
    <xf numFmtId="0" fontId="5" fillId="2" borderId="1" xfId="0" applyFont="1" applyFill="1" applyBorder="1" applyAlignment="1" applyProtection="1">
      <alignment vertical="center" wrapText="1"/>
      <protection locked="0"/>
    </xf>
    <xf numFmtId="0" fontId="5" fillId="2" borderId="1" xfId="0" applyFont="1" applyFill="1" applyBorder="1" applyAlignment="1" applyProtection="1">
      <alignment vertical="center"/>
      <protection locked="0"/>
    </xf>
    <xf numFmtId="0" fontId="20" fillId="2" borderId="1" xfId="0" applyFont="1" applyFill="1" applyBorder="1" applyAlignment="1" applyProtection="1">
      <alignment vertical="center" wrapText="1"/>
    </xf>
    <xf numFmtId="0" fontId="5" fillId="2" borderId="0" xfId="0" applyFont="1" applyFill="1" applyBorder="1" applyAlignment="1" applyProtection="1">
      <alignment horizontal="center" vertical="center"/>
      <protection locked="0"/>
    </xf>
    <xf numFmtId="178" fontId="11" fillId="5" borderId="1" xfId="0" applyNumberFormat="1" applyFont="1" applyFill="1" applyBorder="1" applyAlignment="1" applyProtection="1">
      <alignment horizontal="right" vertical="center"/>
    </xf>
    <xf numFmtId="1" fontId="13" fillId="2" borderId="1" xfId="0" applyNumberFormat="1" applyFont="1" applyFill="1" applyBorder="1" applyAlignment="1" applyProtection="1">
      <alignment vertical="center"/>
      <protection locked="0"/>
    </xf>
    <xf numFmtId="0" fontId="13" fillId="2" borderId="1" xfId="0" applyFont="1" applyFill="1" applyBorder="1" applyAlignment="1" applyProtection="1">
      <alignment vertical="center"/>
      <protection locked="0"/>
    </xf>
    <xf numFmtId="178" fontId="13" fillId="2" borderId="1" xfId="0" applyNumberFormat="1" applyFont="1" applyFill="1" applyBorder="1" applyAlignment="1" applyProtection="1">
      <alignment horizontal="right" vertical="center"/>
    </xf>
    <xf numFmtId="3" fontId="5" fillId="2" borderId="2" xfId="0" applyNumberFormat="1" applyFont="1" applyFill="1" applyBorder="1" applyAlignment="1" applyProtection="1">
      <alignment vertical="center"/>
      <protection locked="0"/>
    </xf>
    <xf numFmtId="178" fontId="5" fillId="2" borderId="10" xfId="0" applyNumberFormat="1" applyFont="1" applyFill="1" applyBorder="1" applyAlignment="1" applyProtection="1">
      <alignment horizontal="right" vertical="center"/>
    </xf>
    <xf numFmtId="3" fontId="5" fillId="2" borderId="5" xfId="0" applyNumberFormat="1" applyFont="1" applyFill="1" applyBorder="1" applyAlignment="1" applyProtection="1">
      <alignment vertical="center"/>
      <protection locked="0"/>
    </xf>
    <xf numFmtId="178" fontId="5" fillId="3" borderId="10" xfId="0" applyNumberFormat="1" applyFont="1" applyFill="1" applyBorder="1" applyAlignment="1" applyProtection="1">
      <alignment horizontal="right" vertical="center"/>
    </xf>
    <xf numFmtId="0" fontId="5" fillId="0" borderId="1" xfId="0" applyFont="1" applyFill="1" applyBorder="1" applyAlignment="1" applyProtection="1">
      <alignment vertical="center"/>
    </xf>
    <xf numFmtId="178" fontId="5" fillId="0" borderId="1" xfId="0" applyNumberFormat="1" applyFont="1" applyFill="1" applyBorder="1" applyAlignment="1" applyProtection="1">
      <alignment horizontal="right" vertical="center"/>
    </xf>
    <xf numFmtId="178" fontId="5" fillId="0" borderId="10" xfId="0" applyNumberFormat="1" applyFont="1" applyFill="1" applyBorder="1" applyAlignment="1" applyProtection="1">
      <alignment horizontal="right" vertical="center"/>
    </xf>
    <xf numFmtId="3" fontId="5" fillId="3" borderId="2" xfId="0" applyNumberFormat="1" applyFont="1" applyFill="1" applyBorder="1" applyAlignment="1" applyProtection="1">
      <alignment vertical="center"/>
      <protection locked="0"/>
    </xf>
    <xf numFmtId="1" fontId="5" fillId="0" borderId="1" xfId="0" applyNumberFormat="1" applyFont="1" applyFill="1" applyBorder="1" applyAlignment="1" applyProtection="1">
      <alignment vertical="center"/>
    </xf>
    <xf numFmtId="1" fontId="5" fillId="3" borderId="1" xfId="0" applyNumberFormat="1" applyFont="1" applyFill="1" applyBorder="1" applyAlignment="1" applyProtection="1">
      <alignment horizontal="left" vertical="center"/>
      <protection locked="0"/>
    </xf>
    <xf numFmtId="0" fontId="5" fillId="3" borderId="1" xfId="0" applyFont="1" applyFill="1" applyBorder="1" applyAlignment="1" applyProtection="1">
      <alignment horizontal="left" vertical="center" wrapText="1"/>
      <protection locked="0"/>
    </xf>
    <xf numFmtId="1" fontId="5" fillId="3" borderId="1" xfId="0" applyNumberFormat="1" applyFont="1" applyFill="1" applyBorder="1" applyAlignment="1" applyProtection="1">
      <alignment vertical="center"/>
      <protection locked="0"/>
    </xf>
    <xf numFmtId="0" fontId="5" fillId="3" borderId="1" xfId="0" applyFont="1" applyFill="1" applyBorder="1" applyAlignment="1" applyProtection="1">
      <alignment vertical="center"/>
      <protection locked="0"/>
    </xf>
    <xf numFmtId="0" fontId="11" fillId="5" borderId="1" xfId="0" applyFont="1" applyFill="1" applyBorder="1" applyAlignment="1" applyProtection="1">
      <alignment horizontal="distributed" vertical="center"/>
      <protection locked="0"/>
    </xf>
    <xf numFmtId="0" fontId="5" fillId="2" borderId="0" xfId="0" applyFont="1" applyFill="1" applyBorder="1" applyAlignment="1" applyProtection="1">
      <alignment vertical="center"/>
      <protection locked="0"/>
    </xf>
    <xf numFmtId="1" fontId="5" fillId="2" borderId="12" xfId="0" applyNumberFormat="1" applyFont="1" applyFill="1" applyBorder="1" applyAlignment="1" applyProtection="1">
      <alignment vertical="center"/>
      <protection locked="0"/>
    </xf>
    <xf numFmtId="0" fontId="5" fillId="2" borderId="0" xfId="0" applyFont="1" applyFill="1" applyAlignment="1">
      <alignment horizontal="left" vertical="center"/>
    </xf>
    <xf numFmtId="0" fontId="9" fillId="2" borderId="0" xfId="0" applyFont="1" applyFill="1" applyAlignment="1">
      <alignment horizontal="left" vertical="center"/>
    </xf>
    <xf numFmtId="0" fontId="11" fillId="2" borderId="12" xfId="0" applyFont="1" applyFill="1" applyBorder="1" applyAlignment="1">
      <alignment horizontal="center" vertical="center"/>
    </xf>
    <xf numFmtId="0" fontId="5" fillId="5" borderId="1" xfId="0" applyFont="1" applyFill="1" applyBorder="1" applyAlignment="1">
      <alignment horizontal="left" vertical="center"/>
    </xf>
    <xf numFmtId="0" fontId="5" fillId="5" borderId="12" xfId="0" applyFont="1" applyFill="1" applyBorder="1" applyAlignment="1">
      <alignment vertical="center"/>
    </xf>
    <xf numFmtId="179" fontId="5" fillId="5" borderId="1" xfId="0" applyNumberFormat="1" applyFont="1" applyFill="1" applyBorder="1" applyAlignment="1" applyProtection="1">
      <alignment vertical="center"/>
    </xf>
    <xf numFmtId="178" fontId="5" fillId="5" borderId="1" xfId="0" applyNumberFormat="1" applyFont="1" applyFill="1" applyBorder="1" applyAlignment="1" applyProtection="1">
      <alignment vertical="center"/>
    </xf>
    <xf numFmtId="0" fontId="5" fillId="3" borderId="1" xfId="0" applyFont="1" applyFill="1" applyBorder="1" applyAlignment="1">
      <alignment horizontal="left" vertical="center"/>
    </xf>
    <xf numFmtId="179" fontId="5" fillId="3" borderId="12" xfId="0" applyNumberFormat="1" applyFont="1" applyFill="1" applyBorder="1" applyAlignment="1" applyProtection="1">
      <alignment horizontal="left" vertical="center"/>
      <protection locked="0"/>
    </xf>
    <xf numFmtId="179" fontId="5" fillId="3" borderId="1" xfId="0" applyNumberFormat="1" applyFont="1" applyFill="1" applyBorder="1" applyAlignment="1" applyProtection="1">
      <alignment vertical="center"/>
    </xf>
    <xf numFmtId="178" fontId="5" fillId="3" borderId="1" xfId="0" applyNumberFormat="1" applyFont="1" applyFill="1" applyBorder="1" applyAlignment="1" applyProtection="1">
      <alignment vertical="center"/>
    </xf>
    <xf numFmtId="179" fontId="5" fillId="2" borderId="12" xfId="0" applyNumberFormat="1" applyFont="1" applyFill="1" applyBorder="1" applyAlignment="1" applyProtection="1">
      <alignment horizontal="left" vertical="center"/>
      <protection locked="0"/>
    </xf>
    <xf numFmtId="178" fontId="5" fillId="0" borderId="1" xfId="0" applyNumberFormat="1" applyFont="1" applyFill="1" applyBorder="1" applyAlignment="1" applyProtection="1">
      <alignment vertical="center"/>
    </xf>
    <xf numFmtId="180" fontId="5" fillId="2" borderId="12" xfId="0" applyNumberFormat="1" applyFont="1" applyFill="1" applyBorder="1" applyAlignment="1" applyProtection="1">
      <alignment horizontal="left" vertical="center"/>
      <protection locked="0"/>
    </xf>
    <xf numFmtId="0" fontId="5" fillId="2" borderId="12" xfId="0" applyFont="1" applyFill="1" applyBorder="1" applyAlignment="1">
      <alignment vertical="center"/>
    </xf>
    <xf numFmtId="179" fontId="5" fillId="2" borderId="6" xfId="0" applyNumberFormat="1" applyFont="1" applyFill="1" applyBorder="1" applyAlignment="1" applyProtection="1">
      <alignment horizontal="left" vertical="center"/>
      <protection locked="0"/>
    </xf>
    <xf numFmtId="180" fontId="5" fillId="3" borderId="12" xfId="0" applyNumberFormat="1" applyFont="1" applyFill="1" applyBorder="1" applyAlignment="1" applyProtection="1">
      <alignment horizontal="left" vertical="center"/>
      <protection locked="0"/>
    </xf>
    <xf numFmtId="179" fontId="5" fillId="3" borderId="6" xfId="0" applyNumberFormat="1" applyFont="1" applyFill="1" applyBorder="1" applyAlignment="1" applyProtection="1">
      <alignment horizontal="left" vertical="center"/>
      <protection locked="0"/>
    </xf>
    <xf numFmtId="180" fontId="5" fillId="2" borderId="6" xfId="0" applyNumberFormat="1" applyFont="1" applyFill="1" applyBorder="1" applyAlignment="1" applyProtection="1">
      <alignment horizontal="left" vertical="center"/>
      <protection locked="0"/>
    </xf>
    <xf numFmtId="0" fontId="5" fillId="3" borderId="6" xfId="0" applyFont="1" applyFill="1" applyBorder="1" applyAlignment="1">
      <alignment vertical="center"/>
    </xf>
    <xf numFmtId="0" fontId="5" fillId="3" borderId="12" xfId="0" applyFont="1" applyFill="1" applyBorder="1" applyAlignment="1">
      <alignment vertical="center"/>
    </xf>
    <xf numFmtId="179" fontId="5" fillId="3" borderId="1" xfId="0" applyNumberFormat="1" applyFont="1" applyFill="1" applyBorder="1" applyAlignment="1" applyProtection="1">
      <alignment vertical="center"/>
      <protection locked="0"/>
    </xf>
    <xf numFmtId="0" fontId="5" fillId="0" borderId="1" xfId="0" applyFont="1" applyFill="1" applyBorder="1" applyAlignment="1">
      <alignment horizontal="left" vertical="center"/>
    </xf>
    <xf numFmtId="179" fontId="23" fillId="0" borderId="1" xfId="0" applyNumberFormat="1" applyFont="1" applyFill="1" applyBorder="1" applyAlignment="1" applyProtection="1">
      <alignment vertical="center"/>
      <protection locked="0"/>
    </xf>
    <xf numFmtId="0" fontId="5" fillId="3" borderId="12" xfId="0" applyFont="1" applyFill="1" applyBorder="1" applyAlignment="1">
      <alignment horizontal="left" vertical="center"/>
    </xf>
    <xf numFmtId="0" fontId="5" fillId="3" borderId="11" xfId="0" applyFont="1" applyFill="1" applyBorder="1" applyAlignment="1">
      <alignment vertical="center"/>
    </xf>
    <xf numFmtId="0" fontId="5" fillId="2" borderId="11" xfId="0" applyFont="1" applyFill="1" applyBorder="1" applyAlignment="1">
      <alignment vertical="center"/>
    </xf>
    <xf numFmtId="0" fontId="5" fillId="5" borderId="11" xfId="0" applyFont="1" applyFill="1" applyBorder="1" applyAlignment="1">
      <alignment vertical="center"/>
    </xf>
    <xf numFmtId="0" fontId="5" fillId="0" borderId="1" xfId="0" applyFont="1" applyFill="1" applyBorder="1" applyAlignment="1">
      <alignment horizontal="left" vertical="center"/>
    </xf>
    <xf numFmtId="0" fontId="5" fillId="0" borderId="11" xfId="0" applyFont="1" applyFill="1" applyBorder="1" applyAlignment="1">
      <alignment vertical="center"/>
    </xf>
    <xf numFmtId="178" fontId="5" fillId="0" borderId="1" xfId="0" applyNumberFormat="1" applyFont="1" applyFill="1" applyBorder="1" applyAlignment="1" applyProtection="1">
      <alignment vertical="center"/>
    </xf>
    <xf numFmtId="179" fontId="5" fillId="6" borderId="1" xfId="0" applyNumberFormat="1" applyFont="1" applyFill="1" applyBorder="1" applyAlignment="1" applyProtection="1">
      <alignment vertical="center"/>
      <protection locked="0"/>
    </xf>
    <xf numFmtId="178" fontId="5" fillId="6" borderId="1" xfId="0" applyNumberFormat="1" applyFont="1" applyFill="1" applyBorder="1" applyAlignment="1" applyProtection="1">
      <alignment vertical="center"/>
    </xf>
    <xf numFmtId="0" fontId="11" fillId="5" borderId="12" xfId="0" applyFont="1" applyFill="1" applyBorder="1" applyAlignment="1">
      <alignment horizontal="distributed" vertical="center"/>
    </xf>
    <xf numFmtId="179" fontId="5" fillId="5" borderId="1" xfId="0" applyNumberFormat="1" applyFont="1" applyFill="1" applyBorder="1" applyAlignment="1" applyProtection="1">
      <alignment vertical="center"/>
      <protection locked="0"/>
    </xf>
    <xf numFmtId="0" fontId="20" fillId="2" borderId="0" xfId="0" applyFont="1" applyFill="1" applyAlignment="1">
      <alignment vertical="center"/>
    </xf>
    <xf numFmtId="179" fontId="5" fillId="5" borderId="1" xfId="0" applyNumberFormat="1" applyFont="1" applyFill="1" applyBorder="1" applyAlignment="1" applyProtection="1">
      <alignment vertical="center" wrapText="1"/>
    </xf>
    <xf numFmtId="178" fontId="5" fillId="5" borderId="1" xfId="0" applyNumberFormat="1" applyFont="1" applyFill="1" applyBorder="1" applyAlignment="1" applyProtection="1">
      <alignment vertical="center" wrapText="1"/>
    </xf>
    <xf numFmtId="178" fontId="5" fillId="3" borderId="1" xfId="0" applyNumberFormat="1" applyFont="1" applyFill="1" applyBorder="1" applyAlignment="1" applyProtection="1">
      <alignment vertical="center" wrapText="1"/>
    </xf>
    <xf numFmtId="178" fontId="20" fillId="3" borderId="1" xfId="0" applyNumberFormat="1" applyFont="1" applyFill="1" applyBorder="1" applyAlignment="1" applyProtection="1">
      <alignment vertical="center" wrapText="1"/>
    </xf>
    <xf numFmtId="0" fontId="20" fillId="2" borderId="1" xfId="0" applyFont="1" applyFill="1" applyBorder="1" applyAlignment="1">
      <alignment vertical="center" wrapText="1"/>
    </xf>
    <xf numFmtId="179" fontId="11" fillId="5" borderId="1" xfId="0" applyNumberFormat="1" applyFont="1" applyFill="1" applyBorder="1" applyAlignment="1" applyProtection="1">
      <alignment horizontal="distributed" vertical="center" wrapText="1"/>
    </xf>
    <xf numFmtId="0" fontId="5" fillId="2" borderId="0" xfId="0" applyNumberFormat="1" applyFont="1" applyFill="1" applyAlignment="1" applyProtection="1">
      <alignment vertical="center" wrapText="1"/>
    </xf>
    <xf numFmtId="0" fontId="24" fillId="2" borderId="0" xfId="0" applyFont="1" applyFill="1" applyAlignment="1" applyProtection="1">
      <alignment vertical="center"/>
      <protection locked="0"/>
    </xf>
    <xf numFmtId="0" fontId="25" fillId="2" borderId="0" xfId="0" applyFont="1" applyFill="1" applyAlignment="1" applyProtection="1">
      <alignment vertical="center"/>
      <protection locked="0"/>
    </xf>
    <xf numFmtId="0" fontId="0" fillId="2" borderId="0" xfId="0" applyFill="1" applyAlignment="1" applyProtection="1">
      <alignment vertical="center"/>
      <protection locked="0"/>
    </xf>
    <xf numFmtId="0" fontId="26" fillId="2" borderId="0" xfId="0" applyFont="1" applyFill="1" applyAlignment="1" applyProtection="1">
      <alignment horizontal="center" vertical="center"/>
      <protection locked="0"/>
    </xf>
    <xf numFmtId="0" fontId="24" fillId="2" borderId="0" xfId="0" applyFont="1" applyFill="1" applyAlignment="1" applyProtection="1">
      <alignment horizontal="left" vertical="center"/>
      <protection locked="0"/>
    </xf>
    <xf numFmtId="0" fontId="27" fillId="2" borderId="0" xfId="0" applyFont="1" applyFill="1" applyAlignment="1" applyProtection="1">
      <alignment vertical="center"/>
      <protection locked="0"/>
    </xf>
    <xf numFmtId="0" fontId="28" fillId="2" borderId="0" xfId="0" applyFont="1" applyFill="1" applyAlignment="1" applyProtection="1">
      <alignment vertical="center"/>
      <protection locked="0"/>
    </xf>
    <xf numFmtId="0" fontId="29" fillId="2" borderId="0" xfId="0" applyFont="1" applyFill="1" applyAlignment="1" applyProtection="1">
      <alignment horizontal="center" vertical="center"/>
      <protection locked="0"/>
    </xf>
    <xf numFmtId="0" fontId="30" fillId="2" borderId="0" xfId="0" applyFont="1" applyFill="1" applyAlignment="1" applyProtection="1">
      <alignment horizontal="center" vertical="center"/>
      <protection locked="0"/>
    </xf>
    <xf numFmtId="179" fontId="2" fillId="2" borderId="1" xfId="0" applyNumberFormat="1" applyFont="1" applyFill="1" applyBorder="1" applyAlignment="1" applyProtection="1">
      <alignment vertical="center" wrapText="1"/>
      <protection locked="0"/>
    </xf>
    <xf numFmtId="0" fontId="2" fillId="2" borderId="1" xfId="0" applyFont="1" applyFill="1" applyBorder="1" applyAlignment="1">
      <alignment vertical="center" wrapText="1"/>
    </xf>
    <xf numFmtId="179" fontId="2" fillId="2" borderId="1" xfId="0" applyNumberFormat="1" applyFont="1" applyFill="1" applyBorder="1" applyAlignment="1" applyProtection="1">
      <alignment vertical="center" wrapText="1"/>
    </xf>
    <xf numFmtId="179" fontId="20" fillId="2" borderId="1" xfId="0" applyNumberFormat="1" applyFont="1" applyFill="1" applyBorder="1" applyAlignment="1" applyProtection="1">
      <alignment vertical="center" wrapText="1"/>
    </xf>
    <xf numFmtId="179" fontId="2" fillId="5" borderId="1" xfId="0" applyNumberFormat="1" applyFont="1" applyFill="1" applyBorder="1" applyAlignment="1" applyProtection="1">
      <alignment vertical="center"/>
    </xf>
    <xf numFmtId="179" fontId="2" fillId="6" borderId="1" xfId="0" applyNumberFormat="1" applyFont="1" applyFill="1" applyBorder="1" applyAlignment="1" applyProtection="1">
      <alignment vertical="center"/>
    </xf>
    <xf numFmtId="179" fontId="2" fillId="0" borderId="1" xfId="0" applyNumberFormat="1" applyFont="1" applyFill="1" applyBorder="1" applyAlignment="1" applyProtection="1">
      <alignment vertical="center"/>
      <protection locked="0"/>
    </xf>
    <xf numFmtId="179" fontId="2" fillId="6" borderId="1" xfId="0" applyNumberFormat="1" applyFont="1" applyFill="1" applyBorder="1" applyAlignment="1" applyProtection="1">
      <alignment vertical="center"/>
      <protection locked="0"/>
    </xf>
    <xf numFmtId="179" fontId="2" fillId="0" borderId="1" xfId="0" applyNumberFormat="1" applyFont="1" applyFill="1" applyBorder="1" applyAlignment="1" applyProtection="1">
      <alignment horizontal="right" vertical="center"/>
      <protection locked="0"/>
    </xf>
    <xf numFmtId="179" fontId="2" fillId="0" borderId="1" xfId="0" applyNumberFormat="1" applyFont="1" applyFill="1" applyBorder="1" applyAlignment="1" applyProtection="1">
      <alignment vertical="center"/>
    </xf>
    <xf numFmtId="179" fontId="2" fillId="2" borderId="1" xfId="0" applyNumberFormat="1" applyFont="1" applyFill="1" applyBorder="1" applyAlignment="1" applyProtection="1">
      <alignment horizontal="right" vertical="center"/>
      <protection locked="0"/>
    </xf>
    <xf numFmtId="179" fontId="5" fillId="2" borderId="0" xfId="0" applyNumberFormat="1" applyFont="1" applyFill="1" applyAlignment="1" applyProtection="1">
      <alignment vertical="center"/>
      <protection locked="0"/>
    </xf>
    <xf numFmtId="179" fontId="5" fillId="2" borderId="1" xfId="0" applyNumberFormat="1" applyFont="1" applyFill="1" applyBorder="1" applyAlignment="1">
      <alignment vertical="center"/>
    </xf>
    <xf numFmtId="179" fontId="2" fillId="0" borderId="1" xfId="0" applyNumberFormat="1" applyFont="1" applyFill="1" applyBorder="1" applyAlignment="1">
      <alignment vertical="center"/>
    </xf>
    <xf numFmtId="179" fontId="2" fillId="6" borderId="1" xfId="0" applyNumberFormat="1" applyFont="1" applyFill="1" applyBorder="1" applyAlignment="1">
      <alignment vertical="center"/>
    </xf>
    <xf numFmtId="179" fontId="5" fillId="3" borderId="1" xfId="0" applyNumberFormat="1" applyFont="1" applyFill="1" applyBorder="1" applyAlignment="1">
      <alignment vertical="center"/>
    </xf>
    <xf numFmtId="179" fontId="2" fillId="5" borderId="1" xfId="0" applyNumberFormat="1" applyFont="1" applyFill="1" applyBorder="1" applyAlignment="1">
      <alignment vertical="center"/>
    </xf>
    <xf numFmtId="179" fontId="5" fillId="5" borderId="1" xfId="0" applyNumberFormat="1" applyFont="1" applyFill="1" applyBorder="1" applyAlignment="1">
      <alignment vertical="center"/>
    </xf>
    <xf numFmtId="179" fontId="20" fillId="3" borderId="1" xfId="0" applyNumberFormat="1" applyFont="1" applyFill="1" applyBorder="1" applyAlignment="1">
      <alignment vertical="center"/>
    </xf>
    <xf numFmtId="179" fontId="5" fillId="0" borderId="1" xfId="0" applyNumberFormat="1" applyFont="1" applyFill="1" applyBorder="1" applyAlignment="1">
      <alignment vertical="center"/>
    </xf>
    <xf numFmtId="0" fontId="11" fillId="2" borderId="4" xfId="6" applyNumberFormat="1" applyFont="1" applyFill="1" applyBorder="1" applyAlignment="1" applyProtection="1">
      <alignment horizontal="center" vertical="center" wrapText="1"/>
    </xf>
    <xf numFmtId="179" fontId="11" fillId="2" borderId="1" xfId="6" applyNumberFormat="1" applyFont="1" applyFill="1" applyBorder="1" applyAlignment="1" applyProtection="1">
      <alignment horizontal="center" vertical="center" wrapText="1"/>
    </xf>
    <xf numFmtId="49" fontId="33" fillId="0" borderId="1" xfId="0" applyNumberFormat="1" applyFont="1" applyBorder="1" applyAlignment="1">
      <alignment horizontal="center" vertical="center"/>
    </xf>
    <xf numFmtId="0" fontId="33" fillId="0" borderId="1" xfId="0" applyNumberFormat="1" applyFont="1" applyBorder="1" applyAlignment="1">
      <alignment horizontal="center" vertical="center"/>
    </xf>
    <xf numFmtId="0" fontId="2" fillId="0" borderId="1" xfId="6" applyFont="1" applyFill="1" applyBorder="1"/>
    <xf numFmtId="41" fontId="5" fillId="2" borderId="1" xfId="6" applyNumberFormat="1" applyFont="1" applyFill="1" applyBorder="1"/>
    <xf numFmtId="41" fontId="20" fillId="2" borderId="1" xfId="6" applyNumberFormat="1" applyFont="1" applyFill="1" applyBorder="1"/>
    <xf numFmtId="0" fontId="11" fillId="2" borderId="1" xfId="0" applyFont="1" applyFill="1" applyBorder="1" applyAlignment="1">
      <alignment horizontal="right" vertical="center" wrapText="1"/>
    </xf>
    <xf numFmtId="0" fontId="5" fillId="2" borderId="1" xfId="0" applyFont="1" applyFill="1" applyBorder="1" applyAlignment="1">
      <alignment horizontal="right" vertical="center" wrapText="1"/>
    </xf>
    <xf numFmtId="0" fontId="5" fillId="0" borderId="0" xfId="0" applyFont="1" applyFill="1" applyAlignment="1">
      <alignment vertical="center" wrapText="1"/>
    </xf>
    <xf numFmtId="0" fontId="11" fillId="6" borderId="1" xfId="0" applyFont="1" applyFill="1" applyBorder="1" applyAlignment="1">
      <alignment horizontal="right" vertical="center" wrapText="1"/>
    </xf>
    <xf numFmtId="0" fontId="5" fillId="6" borderId="1" xfId="0" applyFont="1" applyFill="1" applyBorder="1" applyAlignment="1">
      <alignment horizontal="right" vertical="center" wrapText="1"/>
    </xf>
    <xf numFmtId="0" fontId="3" fillId="2" borderId="0" xfId="2" applyFont="1" applyFill="1" applyAlignment="1">
      <alignment vertical="center"/>
    </xf>
    <xf numFmtId="0" fontId="2" fillId="2" borderId="0" xfId="2" applyFont="1" applyFill="1" applyAlignment="1">
      <alignment vertical="center"/>
    </xf>
    <xf numFmtId="0" fontId="1" fillId="2" borderId="0" xfId="2" applyFont="1" applyFill="1" applyAlignment="1">
      <alignment vertical="center"/>
    </xf>
    <xf numFmtId="0" fontId="2" fillId="2" borderId="0" xfId="2" applyFont="1" applyFill="1" applyBorder="1" applyAlignment="1">
      <alignment vertical="center"/>
    </xf>
    <xf numFmtId="0" fontId="2" fillId="2" borderId="0" xfId="2" applyFont="1" applyFill="1" applyBorder="1" applyAlignment="1">
      <alignment horizontal="right" vertical="center"/>
    </xf>
    <xf numFmtId="0" fontId="11" fillId="2" borderId="1" xfId="2" applyFont="1" applyFill="1" applyBorder="1" applyAlignment="1">
      <alignment horizontal="center" vertical="center"/>
    </xf>
    <xf numFmtId="0" fontId="11" fillId="2" borderId="0" xfId="2" applyFont="1" applyFill="1" applyAlignment="1">
      <alignment vertical="center"/>
    </xf>
    <xf numFmtId="0" fontId="11" fillId="2" borderId="1" xfId="2" applyFont="1" applyFill="1" applyBorder="1" applyAlignment="1">
      <alignment horizontal="center" vertical="center" wrapText="1"/>
    </xf>
    <xf numFmtId="0" fontId="2" fillId="2" borderId="1" xfId="2" applyFont="1" applyFill="1" applyBorder="1" applyAlignment="1">
      <alignment horizontal="left" vertical="center"/>
    </xf>
    <xf numFmtId="0" fontId="2" fillId="2" borderId="1" xfId="2" applyFont="1" applyFill="1" applyBorder="1" applyAlignment="1">
      <alignment vertical="center"/>
    </xf>
    <xf numFmtId="179" fontId="2" fillId="2" borderId="1" xfId="2" applyNumberFormat="1" applyFont="1" applyFill="1" applyBorder="1" applyAlignment="1" applyProtection="1">
      <alignment vertical="center"/>
      <protection locked="0"/>
    </xf>
    <xf numFmtId="0" fontId="18" fillId="2" borderId="13" xfId="0" applyFont="1" applyFill="1" applyBorder="1" applyAlignment="1">
      <alignment horizontal="center" vertical="center"/>
    </xf>
    <xf numFmtId="180" fontId="12" fillId="2" borderId="1" xfId="5" applyNumberFormat="1" applyFont="1" applyFill="1" applyBorder="1" applyAlignment="1">
      <alignment horizontal="center" vertical="center" wrapText="1"/>
    </xf>
    <xf numFmtId="0" fontId="18" fillId="2" borderId="13" xfId="0" applyNumberFormat="1" applyFont="1" applyFill="1" applyBorder="1" applyAlignment="1">
      <alignment horizontal="center" vertical="center" wrapText="1" shrinkToFit="1"/>
    </xf>
    <xf numFmtId="49" fontId="12" fillId="2" borderId="12" xfId="7" applyNumberFormat="1" applyFont="1" applyFill="1" applyBorder="1" applyAlignment="1" applyProtection="1">
      <alignment horizontal="center" vertical="center"/>
    </xf>
    <xf numFmtId="0" fontId="4" fillId="2" borderId="0" xfId="0" applyFont="1" applyFill="1" applyAlignment="1">
      <alignment horizontal="center" vertical="center"/>
    </xf>
    <xf numFmtId="0" fontId="4" fillId="2" borderId="0" xfId="0" applyFont="1" applyFill="1" applyAlignment="1">
      <alignment horizontal="center" vertical="center" wrapText="1"/>
    </xf>
    <xf numFmtId="0" fontId="11" fillId="2" borderId="10"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5" borderId="10" xfId="0" applyFont="1" applyFill="1" applyBorder="1" applyAlignment="1">
      <alignment horizontal="distributed" vertical="center"/>
    </xf>
    <xf numFmtId="0" fontId="11" fillId="5" borderId="12" xfId="0" applyFont="1" applyFill="1" applyBorder="1" applyAlignment="1">
      <alignment horizontal="distributed" vertical="center"/>
    </xf>
    <xf numFmtId="0" fontId="11" fillId="2" borderId="2"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4" fillId="2" borderId="0" xfId="0" applyFont="1" applyFill="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11" fillId="2" borderId="11" xfId="0" applyFont="1" applyFill="1" applyBorder="1" applyAlignment="1" applyProtection="1">
      <alignment horizontal="center" vertical="center"/>
      <protection locked="0"/>
    </xf>
    <xf numFmtId="0" fontId="11" fillId="2" borderId="12" xfId="0" applyFont="1" applyFill="1" applyBorder="1" applyAlignment="1" applyProtection="1">
      <alignment horizontal="center" vertical="center"/>
      <protection locked="0"/>
    </xf>
    <xf numFmtId="0" fontId="11" fillId="2" borderId="2"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2" borderId="1" xfId="0" applyFont="1" applyFill="1" applyBorder="1" applyAlignment="1">
      <alignment horizontal="center" vertical="center"/>
    </xf>
    <xf numFmtId="0" fontId="11" fillId="2" borderId="1" xfId="0" applyFont="1" applyFill="1" applyBorder="1" applyAlignment="1">
      <alignment horizontal="distributed" vertical="center"/>
    </xf>
    <xf numFmtId="0" fontId="5" fillId="2"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4" fillId="2" borderId="0" xfId="2" applyFont="1" applyFill="1" applyAlignment="1">
      <alignment horizontal="center" vertical="center"/>
    </xf>
    <xf numFmtId="0" fontId="11" fillId="2" borderId="1" xfId="2" applyFont="1" applyFill="1" applyBorder="1" applyAlignment="1">
      <alignment horizontal="center" vertical="center"/>
    </xf>
    <xf numFmtId="0" fontId="11" fillId="2" borderId="1" xfId="2" applyFont="1" applyFill="1" applyBorder="1" applyAlignment="1">
      <alignment horizontal="distributed" vertical="center"/>
    </xf>
    <xf numFmtId="0" fontId="11" fillId="2" borderId="10" xfId="6" applyNumberFormat="1" applyFont="1" applyFill="1" applyBorder="1" applyAlignment="1" applyProtection="1">
      <alignment horizontal="center" vertical="center" wrapText="1"/>
    </xf>
    <xf numFmtId="0" fontId="11" fillId="2" borderId="11" xfId="6" applyNumberFormat="1" applyFont="1" applyFill="1" applyBorder="1" applyAlignment="1" applyProtection="1">
      <alignment horizontal="center" vertical="center" wrapText="1"/>
    </xf>
    <xf numFmtId="0" fontId="11" fillId="2" borderId="12" xfId="6" applyNumberFormat="1" applyFont="1" applyFill="1" applyBorder="1" applyAlignment="1" applyProtection="1">
      <alignment horizontal="center" vertical="center" wrapText="1"/>
    </xf>
    <xf numFmtId="0" fontId="11" fillId="2" borderId="2" xfId="6" applyNumberFormat="1" applyFont="1" applyFill="1" applyBorder="1" applyAlignment="1" applyProtection="1">
      <alignment horizontal="center" vertical="center"/>
    </xf>
    <xf numFmtId="0" fontId="11" fillId="2" borderId="3" xfId="6" applyNumberFormat="1" applyFont="1" applyFill="1" applyBorder="1" applyAlignment="1" applyProtection="1">
      <alignment horizontal="center" vertical="center"/>
    </xf>
    <xf numFmtId="0" fontId="11" fillId="2" borderId="4" xfId="6" applyNumberFormat="1" applyFont="1" applyFill="1" applyBorder="1" applyAlignment="1" applyProtection="1">
      <alignment horizontal="center" vertical="center"/>
    </xf>
    <xf numFmtId="0" fontId="11" fillId="2" borderId="2" xfId="6" applyNumberFormat="1" applyFont="1" applyFill="1" applyBorder="1" applyAlignment="1" applyProtection="1">
      <alignment horizontal="center" vertical="center" wrapText="1"/>
    </xf>
    <xf numFmtId="0" fontId="11" fillId="2" borderId="4" xfId="6" applyNumberFormat="1" applyFont="1" applyFill="1" applyBorder="1" applyAlignment="1" applyProtection="1">
      <alignment horizontal="center" vertical="center" wrapText="1"/>
    </xf>
    <xf numFmtId="0" fontId="5" fillId="2" borderId="8" xfId="6" applyNumberFormat="1" applyFont="1" applyFill="1" applyBorder="1" applyAlignment="1" applyProtection="1">
      <alignment horizontal="right" vertical="center"/>
    </xf>
    <xf numFmtId="0" fontId="5" fillId="2" borderId="8" xfId="6" applyNumberFormat="1" applyFont="1" applyFill="1" applyBorder="1" applyAlignment="1" applyProtection="1">
      <alignment horizontal="center" vertical="center"/>
    </xf>
    <xf numFmtId="0" fontId="11" fillId="2" borderId="1" xfId="6" applyNumberFormat="1" applyFont="1" applyFill="1" applyBorder="1" applyAlignment="1" applyProtection="1">
      <alignment horizontal="distributed" vertical="center" wrapText="1" indent="6"/>
    </xf>
    <xf numFmtId="0" fontId="11" fillId="2" borderId="1" xfId="6" applyNumberFormat="1" applyFont="1" applyFill="1" applyBorder="1" applyAlignment="1" applyProtection="1">
      <alignment horizontal="center" vertical="center"/>
    </xf>
    <xf numFmtId="0" fontId="11" fillId="2" borderId="1" xfId="6" applyNumberFormat="1" applyFont="1" applyFill="1" applyBorder="1" applyAlignment="1" applyProtection="1">
      <alignment horizontal="center" vertical="center" wrapText="1"/>
    </xf>
    <xf numFmtId="0" fontId="4" fillId="2" borderId="0" xfId="6" applyNumberFormat="1" applyFont="1" applyFill="1" applyAlignment="1" applyProtection="1">
      <alignment horizontal="center" vertical="center"/>
    </xf>
    <xf numFmtId="0" fontId="4" fillId="2" borderId="0" xfId="5" applyFont="1" applyFill="1" applyAlignment="1">
      <alignment horizontal="center" vertical="center"/>
    </xf>
    <xf numFmtId="0" fontId="17" fillId="2" borderId="8" xfId="5" applyFont="1" applyFill="1" applyBorder="1" applyAlignment="1">
      <alignment horizontal="right" vertical="center" wrapText="1"/>
    </xf>
    <xf numFmtId="0" fontId="12" fillId="2" borderId="10" xfId="5" applyFont="1" applyFill="1" applyBorder="1" applyAlignment="1">
      <alignment horizontal="center" vertical="center"/>
    </xf>
    <xf numFmtId="0" fontId="12" fillId="2" borderId="11" xfId="5" applyFont="1" applyFill="1" applyBorder="1" applyAlignment="1">
      <alignment horizontal="center" vertical="center"/>
    </xf>
    <xf numFmtId="0" fontId="12" fillId="2" borderId="12" xfId="5" applyFont="1" applyFill="1" applyBorder="1" applyAlignment="1">
      <alignment horizontal="center" vertical="center"/>
    </xf>
    <xf numFmtId="49" fontId="19" fillId="2" borderId="1" xfId="0" applyNumberFormat="1" applyFont="1" applyFill="1" applyBorder="1" applyAlignment="1">
      <alignment horizontal="left" vertical="center"/>
    </xf>
    <xf numFmtId="0" fontId="19" fillId="2" borderId="1" xfId="0" applyFont="1" applyFill="1" applyBorder="1" applyAlignment="1">
      <alignment horizontal="left" vertical="center"/>
    </xf>
    <xf numFmtId="0" fontId="17" fillId="2" borderId="10" xfId="7" applyNumberFormat="1" applyFont="1" applyFill="1" applyBorder="1" applyAlignment="1" applyProtection="1">
      <alignment horizontal="center" vertical="center"/>
    </xf>
    <xf numFmtId="0" fontId="17" fillId="2" borderId="12" xfId="7" applyNumberFormat="1" applyFont="1" applyFill="1" applyBorder="1" applyAlignment="1" applyProtection="1">
      <alignment horizontal="center" vertical="center"/>
    </xf>
    <xf numFmtId="49" fontId="19" fillId="2" borderId="1" xfId="0" applyNumberFormat="1" applyFont="1" applyFill="1" applyBorder="1" applyAlignment="1">
      <alignment horizontal="center" vertical="center" wrapText="1"/>
    </xf>
    <xf numFmtId="49" fontId="18" fillId="2" borderId="2" xfId="0" applyNumberFormat="1" applyFont="1" applyFill="1" applyBorder="1" applyAlignment="1">
      <alignment horizontal="center" vertical="center"/>
    </xf>
    <xf numFmtId="49" fontId="18" fillId="2" borderId="4" xfId="0" applyNumberFormat="1" applyFont="1" applyFill="1" applyBorder="1" applyAlignment="1">
      <alignment horizontal="center" vertical="center"/>
    </xf>
    <xf numFmtId="0" fontId="12" fillId="2" borderId="2" xfId="5" applyFont="1" applyFill="1" applyBorder="1" applyAlignment="1">
      <alignment horizontal="center" vertical="center" wrapText="1"/>
    </xf>
    <xf numFmtId="0" fontId="12" fillId="2" borderId="4" xfId="5" applyFont="1" applyFill="1" applyBorder="1" applyAlignment="1">
      <alignment horizontal="center" vertical="center" wrapText="1"/>
    </xf>
    <xf numFmtId="49" fontId="18" fillId="2" borderId="9" xfId="0" applyNumberFormat="1" applyFont="1" applyFill="1" applyBorder="1" applyAlignment="1">
      <alignment horizontal="center" vertical="center"/>
    </xf>
    <xf numFmtId="49" fontId="18" fillId="2" borderId="5" xfId="0" applyNumberFormat="1" applyFont="1" applyFill="1" applyBorder="1" applyAlignment="1">
      <alignment horizontal="center" vertical="center"/>
    </xf>
    <xf numFmtId="49" fontId="18" fillId="2" borderId="13" xfId="0" applyNumberFormat="1" applyFont="1" applyFill="1" applyBorder="1" applyAlignment="1">
      <alignment horizontal="center" vertical="center"/>
    </xf>
    <xf numFmtId="49" fontId="18" fillId="2" borderId="6" xfId="0" applyNumberFormat="1" applyFont="1" applyFill="1" applyBorder="1" applyAlignment="1">
      <alignment horizontal="center" vertical="center"/>
    </xf>
    <xf numFmtId="0" fontId="11" fillId="2" borderId="2" xfId="0" applyFont="1" applyFill="1" applyBorder="1" applyAlignment="1">
      <alignment horizontal="center" vertical="center"/>
    </xf>
    <xf numFmtId="0" fontId="11" fillId="2" borderId="4"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5" fillId="2" borderId="0" xfId="0" applyFont="1" applyFill="1" applyBorder="1" applyAlignment="1">
      <alignment horizontal="right" vertical="center"/>
    </xf>
    <xf numFmtId="0" fontId="2" fillId="2" borderId="0" xfId="0" applyFont="1" applyFill="1" applyBorder="1" applyAlignment="1">
      <alignment horizontal="right" vertical="center"/>
    </xf>
    <xf numFmtId="0" fontId="6" fillId="2" borderId="1" xfId="0" applyFont="1" applyFill="1" applyBorder="1" applyAlignment="1">
      <alignment horizontal="center" vertical="center"/>
    </xf>
    <xf numFmtId="0" fontId="6" fillId="2" borderId="1" xfId="0" applyFont="1" applyFill="1" applyBorder="1" applyAlignment="1">
      <alignment vertical="center"/>
    </xf>
    <xf numFmtId="0" fontId="6" fillId="2" borderId="1" xfId="0" applyFont="1" applyFill="1" applyBorder="1" applyAlignment="1">
      <alignment vertical="center" wrapText="1"/>
    </xf>
    <xf numFmtId="0" fontId="4" fillId="2" borderId="0" xfId="0" applyFont="1" applyFill="1" applyBorder="1" applyAlignment="1">
      <alignment horizontal="center" vertical="center"/>
    </xf>
    <xf numFmtId="0" fontId="8" fillId="2" borderId="0"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2" borderId="1" xfId="0" applyFont="1" applyFill="1" applyBorder="1" applyAlignment="1">
      <alignment horizontal="justify" vertical="center"/>
    </xf>
    <xf numFmtId="0" fontId="7" fillId="2" borderId="1" xfId="0" applyFont="1" applyFill="1" applyBorder="1" applyAlignment="1">
      <alignment vertical="center"/>
    </xf>
    <xf numFmtId="0" fontId="7" fillId="2" borderId="1" xfId="0" applyFont="1" applyFill="1" applyBorder="1" applyAlignment="1">
      <alignment horizontal="right"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2" borderId="1" xfId="0" applyFont="1" applyFill="1" applyBorder="1" applyAlignment="1">
      <alignment horizontal="left" vertical="center"/>
    </xf>
    <xf numFmtId="0" fontId="7" fillId="2" borderId="1" xfId="0" applyFont="1" applyFill="1" applyBorder="1" applyAlignment="1">
      <alignment horizontal="center" vertical="center"/>
    </xf>
    <xf numFmtId="0" fontId="4" fillId="2" borderId="0" xfId="3" applyFont="1" applyFill="1" applyAlignment="1">
      <alignment horizontal="center" vertical="center"/>
    </xf>
  </cellXfs>
  <cellStyles count="9">
    <cellStyle name="百分比 2" xfId="1"/>
    <cellStyle name="常规" xfId="0" builtinId="0"/>
    <cellStyle name="常规 10" xfId="4"/>
    <cellStyle name="常规 2" xfId="5"/>
    <cellStyle name="常规 2 2" xfId="3"/>
    <cellStyle name="常规 3" xfId="8"/>
    <cellStyle name="常规 3 2" xfId="2"/>
    <cellStyle name="常规 4" xfId="6"/>
    <cellStyle name="常规 5" xfId="7"/>
  </cellStyles>
  <dxfs count="0"/>
  <tableStyles count="0" defaultTableStyle="TableStyleMedium9"/>
  <colors>
    <mruColors>
      <color rgb="FFFFFF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六 (1)"/>
      <sheetName val="表六（2)"/>
      <sheetName val="表七 (1)"/>
      <sheetName val="表七(2)"/>
      <sheetName val="表八"/>
      <sheetName val="表九"/>
      <sheetName val="表十"/>
      <sheetName val="表十一"/>
      <sheetName val="表十二"/>
      <sheetName val="表十三"/>
      <sheetName val="表十四"/>
      <sheetName val="表十五"/>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6"/>
  <sheetViews>
    <sheetView showGridLines="0" showZeros="0" workbookViewId="0">
      <selection activeCell="A5" sqref="A5"/>
    </sheetView>
  </sheetViews>
  <sheetFormatPr defaultColWidth="9" defaultRowHeight="14.25"/>
  <cols>
    <col min="1" max="1" width="148.375" style="206" customWidth="1"/>
    <col min="2" max="2" width="9" style="206" hidden="1" customWidth="1"/>
    <col min="3" max="16384" width="9" style="206"/>
  </cols>
  <sheetData>
    <row r="1" spans="1:2" ht="36.75" customHeight="1">
      <c r="A1" s="209" t="s">
        <v>0</v>
      </c>
      <c r="B1" s="206" t="s">
        <v>1</v>
      </c>
    </row>
    <row r="2" spans="1:2" ht="52.5" customHeight="1">
      <c r="A2" s="210"/>
      <c r="B2" s="206" t="s">
        <v>2</v>
      </c>
    </row>
    <row r="3" spans="1:2" ht="178.5" customHeight="1">
      <c r="A3" s="211" t="s">
        <v>3</v>
      </c>
      <c r="B3" s="206" t="s">
        <v>4</v>
      </c>
    </row>
    <row r="4" spans="1:2" ht="51.75" customHeight="1">
      <c r="A4" s="211" t="s">
        <v>0</v>
      </c>
      <c r="B4" s="206" t="s">
        <v>5</v>
      </c>
    </row>
    <row r="5" spans="1:2" ht="33" customHeight="1">
      <c r="A5" s="212"/>
      <c r="B5" s="206" t="s">
        <v>6</v>
      </c>
    </row>
    <row r="6" spans="1:2" ht="42" customHeight="1">
      <c r="A6" s="212"/>
      <c r="B6" s="206" t="s">
        <v>7</v>
      </c>
    </row>
  </sheetData>
  <phoneticPr fontId="31" type="noConversion"/>
  <printOptions horizontalCentered="1"/>
  <pageMargins left="0.75" right="0.75" top="0.97916666666666696" bottom="0.97916666666666696" header="0.50902777777777797" footer="0.50902777777777797"/>
  <pageSetup paperSize="9" orientation="landscape"/>
  <headerFooter alignWithMargins="0"/>
</worksheet>
</file>

<file path=xl/worksheets/sheet10.xml><?xml version="1.0" encoding="utf-8"?>
<worksheet xmlns="http://schemas.openxmlformats.org/spreadsheetml/2006/main" xmlns:r="http://schemas.openxmlformats.org/officeDocument/2006/relationships">
  <sheetPr>
    <tabColor rgb="FF92D050"/>
    <pageSetUpPr fitToPage="1"/>
  </sheetPr>
  <dimension ref="A1:AL98"/>
  <sheetViews>
    <sheetView showGridLines="0" showZeros="0" workbookViewId="0">
      <pane xSplit="2" ySplit="5" topLeftCell="C6" activePane="bottomRight" state="frozen"/>
      <selection pane="topRight" activeCell="C1" sqref="C1"/>
      <selection pane="bottomLeft" activeCell="A6" sqref="A6"/>
      <selection pane="bottomRight" activeCell="C6" sqref="C6"/>
    </sheetView>
  </sheetViews>
  <sheetFormatPr defaultColWidth="5.75" defaultRowHeight="13.5"/>
  <cols>
    <col min="1" max="1" width="15.125" style="92" customWidth="1"/>
    <col min="2" max="2" width="6" style="104" customWidth="1"/>
    <col min="3" max="4" width="3.75" style="104" customWidth="1"/>
    <col min="5" max="5" width="6.5" style="104" customWidth="1"/>
    <col min="6" max="6" width="6.125" style="104" customWidth="1"/>
    <col min="7" max="9" width="3.75" style="104" customWidth="1"/>
    <col min="10" max="10" width="3.75" style="105" customWidth="1"/>
    <col min="11" max="11" width="3.75" style="104" customWidth="1"/>
    <col min="12" max="12" width="6.25" style="105" customWidth="1"/>
    <col min="13" max="14" width="3.75" style="105" customWidth="1"/>
    <col min="15" max="18" width="3.75" style="104" customWidth="1"/>
    <col min="19" max="22" width="3.75" style="105" customWidth="1"/>
    <col min="23" max="38" width="3.75" style="104" customWidth="1"/>
    <col min="39" max="16384" width="5.75" style="92"/>
  </cols>
  <sheetData>
    <row r="1" spans="1:38" ht="14.25">
      <c r="A1" s="22" t="s">
        <v>1335</v>
      </c>
    </row>
    <row r="2" spans="1:38" s="91" customFormat="1" ht="28.5" customHeight="1">
      <c r="A2" s="260" t="s">
        <v>1336</v>
      </c>
      <c r="B2" s="260"/>
      <c r="C2" s="260"/>
      <c r="D2" s="260"/>
      <c r="E2" s="260"/>
      <c r="F2" s="260"/>
      <c r="G2" s="260"/>
      <c r="H2" s="260"/>
      <c r="I2" s="260"/>
      <c r="J2" s="260"/>
      <c r="K2" s="260"/>
      <c r="L2" s="260"/>
      <c r="M2" s="260"/>
      <c r="N2" s="260"/>
      <c r="O2" s="260"/>
      <c r="P2" s="260"/>
      <c r="Q2" s="260"/>
      <c r="R2" s="260"/>
      <c r="S2" s="260"/>
      <c r="T2" s="260"/>
      <c r="U2" s="260"/>
      <c r="V2" s="260"/>
      <c r="W2" s="260"/>
      <c r="X2" s="260"/>
      <c r="Y2" s="260"/>
      <c r="Z2" s="260"/>
      <c r="AA2" s="260"/>
      <c r="AB2" s="260"/>
      <c r="AC2" s="260"/>
      <c r="AD2" s="260"/>
      <c r="AE2" s="260"/>
      <c r="AF2" s="260"/>
      <c r="AG2" s="260"/>
      <c r="AH2" s="260"/>
      <c r="AI2" s="260"/>
      <c r="AJ2" s="260"/>
      <c r="AK2" s="260"/>
      <c r="AL2" s="260"/>
    </row>
    <row r="3" spans="1:38" ht="17.100000000000001" customHeight="1">
      <c r="A3" s="293" t="s">
        <v>25</v>
      </c>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row>
    <row r="4" spans="1:38" ht="18" customHeight="1">
      <c r="A4" s="296" t="s">
        <v>1212</v>
      </c>
      <c r="B4" s="297" t="s">
        <v>1337</v>
      </c>
      <c r="C4" s="295" t="s">
        <v>1338</v>
      </c>
      <c r="D4" s="295"/>
      <c r="E4" s="295"/>
      <c r="F4" s="295"/>
      <c r="G4" s="295"/>
      <c r="H4" s="295"/>
      <c r="I4" s="295"/>
      <c r="J4" s="295"/>
      <c r="K4" s="295"/>
      <c r="L4" s="295"/>
      <c r="M4" s="295"/>
      <c r="N4" s="295"/>
      <c r="O4" s="295"/>
      <c r="P4" s="295"/>
      <c r="Q4" s="295"/>
      <c r="R4" s="295"/>
      <c r="S4" s="295"/>
      <c r="T4" s="295"/>
      <c r="U4" s="295"/>
      <c r="V4" s="295"/>
      <c r="W4" s="295"/>
      <c r="X4" s="295"/>
      <c r="Y4" s="295"/>
      <c r="Z4" s="295"/>
      <c r="AA4" s="295"/>
      <c r="AB4" s="295"/>
      <c r="AC4" s="295"/>
      <c r="AD4" s="295"/>
      <c r="AE4" s="295"/>
      <c r="AF4" s="295"/>
      <c r="AG4" s="295"/>
      <c r="AH4" s="295"/>
      <c r="AI4" s="295"/>
      <c r="AJ4" s="295"/>
      <c r="AK4" s="295"/>
      <c r="AL4" s="295"/>
    </row>
    <row r="5" spans="1:38" ht="307.14999999999998" customHeight="1">
      <c r="A5" s="296"/>
      <c r="B5" s="297"/>
      <c r="C5" s="96" t="s">
        <v>1339</v>
      </c>
      <c r="D5" s="106" t="s">
        <v>1340</v>
      </c>
      <c r="E5" s="107" t="s">
        <v>1341</v>
      </c>
      <c r="F5" s="108" t="s">
        <v>1342</v>
      </c>
      <c r="G5" s="108" t="s">
        <v>1343</v>
      </c>
      <c r="H5" s="108" t="s">
        <v>1344</v>
      </c>
      <c r="I5" s="108" t="s">
        <v>1345</v>
      </c>
      <c r="J5" s="108" t="s">
        <v>1346</v>
      </c>
      <c r="K5" s="108" t="s">
        <v>1347</v>
      </c>
      <c r="L5" s="108" t="s">
        <v>1348</v>
      </c>
      <c r="M5" s="108" t="s">
        <v>1349</v>
      </c>
      <c r="N5" s="108" t="s">
        <v>1350</v>
      </c>
      <c r="O5" s="108" t="s">
        <v>1351</v>
      </c>
      <c r="P5" s="108" t="s">
        <v>1078</v>
      </c>
      <c r="Q5" s="111" t="s">
        <v>1352</v>
      </c>
      <c r="R5" s="111" t="s">
        <v>1353</v>
      </c>
      <c r="S5" s="111" t="s">
        <v>1354</v>
      </c>
      <c r="T5" s="111" t="s">
        <v>1355</v>
      </c>
      <c r="U5" s="111" t="s">
        <v>1356</v>
      </c>
      <c r="V5" s="111" t="s">
        <v>1357</v>
      </c>
      <c r="W5" s="111" t="s">
        <v>1358</v>
      </c>
      <c r="X5" s="111" t="s">
        <v>1359</v>
      </c>
      <c r="Y5" s="111" t="s">
        <v>1360</v>
      </c>
      <c r="Z5" s="111" t="s">
        <v>1361</v>
      </c>
      <c r="AA5" s="111" t="s">
        <v>1362</v>
      </c>
      <c r="AB5" s="111" t="s">
        <v>1363</v>
      </c>
      <c r="AC5" s="111" t="s">
        <v>1364</v>
      </c>
      <c r="AD5" s="111" t="s">
        <v>1365</v>
      </c>
      <c r="AE5" s="111" t="s">
        <v>1366</v>
      </c>
      <c r="AF5" s="111" t="s">
        <v>1367</v>
      </c>
      <c r="AG5" s="111" t="s">
        <v>1368</v>
      </c>
      <c r="AH5" s="111" t="s">
        <v>1369</v>
      </c>
      <c r="AI5" s="111" t="s">
        <v>1370</v>
      </c>
      <c r="AJ5" s="111" t="s">
        <v>1371</v>
      </c>
      <c r="AK5" s="111" t="s">
        <v>1372</v>
      </c>
      <c r="AL5" s="108" t="s">
        <v>1373</v>
      </c>
    </row>
    <row r="6" spans="1:38" ht="15.95" customHeight="1">
      <c r="A6" s="97" t="s">
        <v>1242</v>
      </c>
      <c r="B6" s="109"/>
      <c r="C6" s="109"/>
      <c r="D6" s="109"/>
      <c r="E6" s="109"/>
      <c r="F6" s="109"/>
      <c r="G6" s="109"/>
      <c r="H6" s="109"/>
      <c r="I6" s="109"/>
      <c r="J6" s="109"/>
      <c r="K6" s="109"/>
      <c r="L6" s="109"/>
      <c r="M6" s="109"/>
      <c r="N6" s="109"/>
      <c r="O6" s="109"/>
      <c r="P6" s="109"/>
      <c r="Q6" s="109"/>
      <c r="R6" s="109"/>
      <c r="S6" s="109"/>
      <c r="T6" s="109"/>
      <c r="U6" s="109"/>
      <c r="V6" s="109"/>
      <c r="W6" s="109"/>
      <c r="X6" s="109"/>
      <c r="Y6" s="109"/>
      <c r="Z6" s="109"/>
      <c r="AA6" s="112"/>
      <c r="AB6" s="99"/>
      <c r="AC6" s="99"/>
      <c r="AD6" s="99"/>
      <c r="AE6" s="99"/>
      <c r="AF6" s="99"/>
      <c r="AG6" s="99"/>
      <c r="AH6" s="99"/>
      <c r="AI6" s="99"/>
      <c r="AJ6" s="99"/>
      <c r="AK6" s="99"/>
      <c r="AL6" s="99"/>
    </row>
    <row r="7" spans="1:38" ht="15.95" customHeight="1">
      <c r="A7" s="97" t="s">
        <v>1243</v>
      </c>
      <c r="B7" s="109"/>
      <c r="C7" s="109"/>
      <c r="D7" s="109"/>
      <c r="E7" s="109"/>
      <c r="F7" s="109"/>
      <c r="G7" s="109"/>
      <c r="H7" s="109"/>
      <c r="I7" s="109"/>
      <c r="J7" s="109"/>
      <c r="K7" s="109"/>
      <c r="L7" s="109"/>
      <c r="M7" s="109"/>
      <c r="N7" s="109"/>
      <c r="O7" s="109"/>
      <c r="P7" s="109"/>
      <c r="Q7" s="109"/>
      <c r="R7" s="109"/>
      <c r="S7" s="109"/>
      <c r="T7" s="109"/>
      <c r="U7" s="109"/>
      <c r="V7" s="109"/>
      <c r="W7" s="109"/>
      <c r="X7" s="109"/>
      <c r="Y7" s="109"/>
      <c r="Z7" s="109"/>
      <c r="AA7" s="112"/>
      <c r="AB7" s="99"/>
      <c r="AC7" s="99"/>
      <c r="AD7" s="99"/>
      <c r="AE7" s="99"/>
      <c r="AF7" s="99"/>
      <c r="AG7" s="99"/>
      <c r="AH7" s="99"/>
      <c r="AI7" s="99"/>
      <c r="AJ7" s="99"/>
      <c r="AK7" s="99"/>
      <c r="AL7" s="99"/>
    </row>
    <row r="8" spans="1:38" ht="15.95" customHeight="1">
      <c r="A8" s="97" t="s">
        <v>1244</v>
      </c>
      <c r="B8" s="109"/>
      <c r="C8" s="109"/>
      <c r="D8" s="109"/>
      <c r="E8" s="109"/>
      <c r="F8" s="109"/>
      <c r="G8" s="109"/>
      <c r="H8" s="109"/>
      <c r="I8" s="109"/>
      <c r="J8" s="109"/>
      <c r="K8" s="109"/>
      <c r="L8" s="109"/>
      <c r="M8" s="109"/>
      <c r="N8" s="109"/>
      <c r="O8" s="109"/>
      <c r="P8" s="109"/>
      <c r="Q8" s="109"/>
      <c r="R8" s="109"/>
      <c r="S8" s="109"/>
      <c r="T8" s="109"/>
      <c r="U8" s="109"/>
      <c r="V8" s="109"/>
      <c r="W8" s="109"/>
      <c r="X8" s="109"/>
      <c r="Y8" s="109"/>
      <c r="Z8" s="109"/>
      <c r="AA8" s="112"/>
      <c r="AB8" s="99"/>
      <c r="AC8" s="99"/>
      <c r="AD8" s="99"/>
      <c r="AE8" s="99"/>
      <c r="AF8" s="99"/>
      <c r="AG8" s="99"/>
      <c r="AH8" s="99"/>
      <c r="AI8" s="99"/>
      <c r="AJ8" s="99"/>
      <c r="AK8" s="99"/>
      <c r="AL8" s="99"/>
    </row>
    <row r="9" spans="1:38" ht="15.95" customHeight="1">
      <c r="A9" s="97" t="s">
        <v>1245</v>
      </c>
      <c r="B9" s="110"/>
      <c r="C9" s="110"/>
      <c r="D9" s="110"/>
      <c r="E9" s="110"/>
      <c r="F9" s="110"/>
      <c r="G9" s="110"/>
      <c r="H9" s="110"/>
      <c r="I9" s="110"/>
      <c r="J9" s="110"/>
      <c r="K9" s="110"/>
      <c r="L9" s="110"/>
      <c r="M9" s="110"/>
      <c r="N9" s="110"/>
      <c r="O9" s="110"/>
      <c r="P9" s="110"/>
      <c r="Q9" s="110"/>
      <c r="R9" s="110"/>
      <c r="S9" s="110"/>
      <c r="T9" s="110"/>
      <c r="U9" s="110"/>
      <c r="V9" s="110"/>
      <c r="W9" s="110"/>
      <c r="X9" s="110"/>
      <c r="Y9" s="110"/>
      <c r="Z9" s="110"/>
      <c r="AA9" s="113"/>
      <c r="AB9" s="99"/>
      <c r="AC9" s="99"/>
      <c r="AD9" s="99"/>
      <c r="AE9" s="99"/>
      <c r="AF9" s="99"/>
      <c r="AG9" s="99"/>
      <c r="AH9" s="99"/>
      <c r="AI9" s="99"/>
      <c r="AJ9" s="99"/>
      <c r="AK9" s="99"/>
      <c r="AL9" s="99"/>
    </row>
    <row r="10" spans="1:38" ht="15.95" customHeight="1">
      <c r="A10" s="100" t="s">
        <v>1246</v>
      </c>
      <c r="B10" s="110"/>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3"/>
      <c r="AB10" s="99"/>
      <c r="AC10" s="99"/>
      <c r="AD10" s="99"/>
      <c r="AE10" s="99"/>
      <c r="AF10" s="99"/>
      <c r="AG10" s="99"/>
      <c r="AH10" s="99"/>
      <c r="AI10" s="99"/>
      <c r="AJ10" s="99"/>
      <c r="AK10" s="99"/>
      <c r="AL10" s="99"/>
    </row>
    <row r="11" spans="1:38" ht="15.95" customHeight="1">
      <c r="A11" s="100" t="s">
        <v>1247</v>
      </c>
      <c r="B11" s="110"/>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10"/>
      <c r="AA11" s="113"/>
      <c r="AB11" s="99"/>
      <c r="AC11" s="99"/>
      <c r="AD11" s="99"/>
      <c r="AE11" s="99"/>
      <c r="AF11" s="99"/>
      <c r="AG11" s="99"/>
      <c r="AH11" s="99"/>
      <c r="AI11" s="99"/>
      <c r="AJ11" s="99"/>
      <c r="AK11" s="99"/>
      <c r="AL11" s="99"/>
    </row>
    <row r="12" spans="1:38" ht="15.95" customHeight="1">
      <c r="A12" s="100" t="s">
        <v>1248</v>
      </c>
      <c r="B12" s="110"/>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3"/>
      <c r="AB12" s="99"/>
      <c r="AC12" s="99"/>
      <c r="AD12" s="99"/>
      <c r="AE12" s="99"/>
      <c r="AF12" s="99"/>
      <c r="AG12" s="99"/>
      <c r="AH12" s="99"/>
      <c r="AI12" s="99"/>
      <c r="AJ12" s="99"/>
      <c r="AK12" s="99"/>
      <c r="AL12" s="99"/>
    </row>
    <row r="13" spans="1:38" ht="15.95" customHeight="1">
      <c r="A13" s="100" t="s">
        <v>1249</v>
      </c>
      <c r="B13" s="110"/>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3"/>
      <c r="AB13" s="99"/>
      <c r="AC13" s="99"/>
      <c r="AD13" s="99"/>
      <c r="AE13" s="99"/>
      <c r="AF13" s="99"/>
      <c r="AG13" s="99"/>
      <c r="AH13" s="99"/>
      <c r="AI13" s="99"/>
      <c r="AJ13" s="99"/>
      <c r="AK13" s="99"/>
      <c r="AL13" s="99"/>
    </row>
    <row r="14" spans="1:38" ht="15.95" customHeight="1">
      <c r="A14" s="100" t="s">
        <v>1250</v>
      </c>
      <c r="B14" s="110"/>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3"/>
      <c r="AB14" s="99"/>
      <c r="AC14" s="99"/>
      <c r="AD14" s="99"/>
      <c r="AE14" s="99"/>
      <c r="AF14" s="99"/>
      <c r="AG14" s="99"/>
      <c r="AH14" s="99"/>
      <c r="AI14" s="99"/>
      <c r="AJ14" s="99"/>
      <c r="AK14" s="99"/>
      <c r="AL14" s="99"/>
    </row>
    <row r="15" spans="1:38" ht="15.95" customHeight="1">
      <c r="A15" s="100" t="s">
        <v>1251</v>
      </c>
      <c r="B15" s="110"/>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10"/>
      <c r="AA15" s="113"/>
      <c r="AB15" s="99"/>
      <c r="AC15" s="99"/>
      <c r="AD15" s="99"/>
      <c r="AE15" s="99"/>
      <c r="AF15" s="99"/>
      <c r="AG15" s="99"/>
      <c r="AH15" s="99"/>
      <c r="AI15" s="99"/>
      <c r="AJ15" s="99"/>
      <c r="AK15" s="99"/>
      <c r="AL15" s="99"/>
    </row>
    <row r="16" spans="1:38" ht="15.95" customHeight="1">
      <c r="A16" s="100" t="s">
        <v>1252</v>
      </c>
      <c r="B16" s="110"/>
      <c r="C16" s="110"/>
      <c r="D16" s="110"/>
      <c r="E16" s="110"/>
      <c r="F16" s="110"/>
      <c r="G16" s="110"/>
      <c r="H16" s="110"/>
      <c r="I16" s="110"/>
      <c r="J16" s="110"/>
      <c r="K16" s="110"/>
      <c r="L16" s="110"/>
      <c r="M16" s="110"/>
      <c r="N16" s="110"/>
      <c r="O16" s="110"/>
      <c r="P16" s="110"/>
      <c r="Q16" s="110"/>
      <c r="R16" s="110"/>
      <c r="S16" s="110"/>
      <c r="T16" s="110"/>
      <c r="U16" s="110"/>
      <c r="V16" s="110"/>
      <c r="W16" s="110"/>
      <c r="X16" s="110"/>
      <c r="Y16" s="110"/>
      <c r="Z16" s="110"/>
      <c r="AA16" s="113"/>
      <c r="AB16" s="99"/>
      <c r="AC16" s="99"/>
      <c r="AD16" s="99"/>
      <c r="AE16" s="99"/>
      <c r="AF16" s="99"/>
      <c r="AG16" s="99"/>
      <c r="AH16" s="99"/>
      <c r="AI16" s="99"/>
      <c r="AJ16" s="99"/>
      <c r="AK16" s="99"/>
      <c r="AL16" s="99"/>
    </row>
    <row r="17" spans="1:38" ht="15.95" customHeight="1">
      <c r="A17" s="100" t="s">
        <v>1253</v>
      </c>
      <c r="B17" s="237">
        <f>SUM(C17:AL18)</f>
        <v>90201</v>
      </c>
      <c r="C17" s="237"/>
      <c r="D17" s="237"/>
      <c r="E17" s="237">
        <v>41575</v>
      </c>
      <c r="F17" s="237">
        <v>21783</v>
      </c>
      <c r="G17" s="237"/>
      <c r="H17" s="237"/>
      <c r="I17" s="237"/>
      <c r="J17" s="237"/>
      <c r="K17" s="237">
        <v>122</v>
      </c>
      <c r="L17" s="237">
        <v>26721</v>
      </c>
      <c r="M17" s="237"/>
      <c r="N17" s="237"/>
      <c r="O17" s="237"/>
      <c r="P17" s="237"/>
      <c r="Q17" s="237"/>
      <c r="R17" s="237"/>
      <c r="S17" s="237"/>
      <c r="T17" s="237"/>
      <c r="U17" s="237"/>
      <c r="V17" s="237"/>
      <c r="W17" s="237"/>
      <c r="X17" s="237"/>
      <c r="Y17" s="237"/>
      <c r="Z17" s="237"/>
      <c r="AA17" s="237"/>
      <c r="AB17" s="237"/>
      <c r="AC17" s="237"/>
      <c r="AD17" s="237"/>
      <c r="AE17" s="237"/>
      <c r="AF17" s="237"/>
      <c r="AG17" s="237"/>
      <c r="AH17" s="237"/>
      <c r="AI17" s="237"/>
      <c r="AJ17" s="237"/>
      <c r="AK17" s="237"/>
      <c r="AL17" s="237"/>
    </row>
    <row r="18" spans="1:38" ht="15.95" customHeight="1">
      <c r="A18" s="97" t="s">
        <v>1254</v>
      </c>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3"/>
      <c r="AB18" s="99"/>
      <c r="AC18" s="99"/>
      <c r="AD18" s="99"/>
      <c r="AE18" s="99"/>
      <c r="AF18" s="99"/>
      <c r="AG18" s="99"/>
      <c r="AH18" s="99"/>
      <c r="AI18" s="99"/>
      <c r="AJ18" s="99"/>
      <c r="AK18" s="99"/>
      <c r="AL18" s="99"/>
    </row>
    <row r="19" spans="1:38" ht="15.95" customHeight="1">
      <c r="A19" s="97" t="s">
        <v>1255</v>
      </c>
      <c r="B19" s="110"/>
      <c r="C19" s="110"/>
      <c r="D19" s="110"/>
      <c r="E19" s="110"/>
      <c r="F19" s="110"/>
      <c r="G19" s="110"/>
      <c r="H19" s="110"/>
      <c r="I19" s="110"/>
      <c r="J19" s="110"/>
      <c r="K19" s="110"/>
      <c r="L19" s="110"/>
      <c r="M19" s="110"/>
      <c r="N19" s="110"/>
      <c r="O19" s="110"/>
      <c r="P19" s="110"/>
      <c r="Q19" s="110"/>
      <c r="R19" s="110"/>
      <c r="S19" s="110"/>
      <c r="T19" s="110"/>
      <c r="U19" s="110"/>
      <c r="V19" s="110"/>
      <c r="W19" s="110"/>
      <c r="X19" s="110"/>
      <c r="Y19" s="110"/>
      <c r="Z19" s="110"/>
      <c r="AA19" s="113"/>
      <c r="AB19" s="99"/>
      <c r="AC19" s="99"/>
      <c r="AD19" s="99"/>
      <c r="AE19" s="99"/>
      <c r="AF19" s="99"/>
      <c r="AG19" s="99"/>
      <c r="AH19" s="99"/>
      <c r="AI19" s="99"/>
      <c r="AJ19" s="99"/>
      <c r="AK19" s="99"/>
      <c r="AL19" s="99"/>
    </row>
    <row r="20" spans="1:38" ht="15.95" customHeight="1">
      <c r="A20" s="97" t="s">
        <v>1256</v>
      </c>
      <c r="B20" s="110"/>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3"/>
      <c r="AB20" s="99"/>
      <c r="AC20" s="99"/>
      <c r="AD20" s="99"/>
      <c r="AE20" s="99"/>
      <c r="AF20" s="99"/>
      <c r="AG20" s="99"/>
      <c r="AH20" s="99"/>
      <c r="AI20" s="99"/>
      <c r="AJ20" s="99"/>
      <c r="AK20" s="99"/>
      <c r="AL20" s="99"/>
    </row>
    <row r="21" spans="1:38" ht="15.95" customHeight="1">
      <c r="A21" s="100" t="s">
        <v>1257</v>
      </c>
      <c r="B21" s="110"/>
      <c r="C21" s="110"/>
      <c r="D21" s="110"/>
      <c r="E21" s="110"/>
      <c r="F21" s="110"/>
      <c r="G21" s="110"/>
      <c r="H21" s="110"/>
      <c r="I21" s="110"/>
      <c r="J21" s="110"/>
      <c r="K21" s="110"/>
      <c r="L21" s="110"/>
      <c r="M21" s="110"/>
      <c r="N21" s="110"/>
      <c r="O21" s="110"/>
      <c r="P21" s="110"/>
      <c r="Q21" s="110"/>
      <c r="R21" s="110"/>
      <c r="S21" s="110"/>
      <c r="T21" s="110"/>
      <c r="U21" s="110"/>
      <c r="V21" s="110"/>
      <c r="W21" s="110"/>
      <c r="X21" s="110"/>
      <c r="Y21" s="110"/>
      <c r="Z21" s="110"/>
      <c r="AA21" s="113"/>
      <c r="AB21" s="99"/>
      <c r="AC21" s="99"/>
      <c r="AD21" s="99"/>
      <c r="AE21" s="99"/>
      <c r="AF21" s="99"/>
      <c r="AG21" s="99"/>
      <c r="AH21" s="99"/>
      <c r="AI21" s="99"/>
      <c r="AJ21" s="99"/>
      <c r="AK21" s="99"/>
      <c r="AL21" s="99"/>
    </row>
    <row r="22" spans="1:38" ht="15.95" customHeight="1">
      <c r="A22" s="97" t="s">
        <v>1258</v>
      </c>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10"/>
      <c r="AA22" s="113"/>
      <c r="AB22" s="99"/>
      <c r="AC22" s="99"/>
      <c r="AD22" s="99"/>
      <c r="AE22" s="99"/>
      <c r="AF22" s="99"/>
      <c r="AG22" s="99"/>
      <c r="AH22" s="99"/>
      <c r="AI22" s="99"/>
      <c r="AJ22" s="99"/>
      <c r="AK22" s="99"/>
      <c r="AL22" s="99"/>
    </row>
    <row r="23" spans="1:38" ht="15.95" customHeight="1">
      <c r="A23" s="97" t="s">
        <v>1259</v>
      </c>
      <c r="B23" s="110"/>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3"/>
      <c r="AB23" s="99"/>
      <c r="AC23" s="99"/>
      <c r="AD23" s="99"/>
      <c r="AE23" s="99"/>
      <c r="AF23" s="99"/>
      <c r="AG23" s="99"/>
      <c r="AH23" s="99"/>
      <c r="AI23" s="99"/>
      <c r="AJ23" s="99"/>
      <c r="AK23" s="99"/>
      <c r="AL23" s="99"/>
    </row>
    <row r="24" spans="1:38" ht="15.95" customHeight="1">
      <c r="A24" s="97" t="s">
        <v>1247</v>
      </c>
      <c r="B24" s="110"/>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3"/>
      <c r="AB24" s="99"/>
      <c r="AC24" s="99"/>
      <c r="AD24" s="99"/>
      <c r="AE24" s="99"/>
      <c r="AF24" s="99"/>
      <c r="AG24" s="99"/>
      <c r="AH24" s="99"/>
      <c r="AI24" s="99"/>
      <c r="AJ24" s="99"/>
      <c r="AK24" s="99"/>
      <c r="AL24" s="99"/>
    </row>
    <row r="25" spans="1:38" ht="15.95" customHeight="1">
      <c r="A25" s="97" t="s">
        <v>1260</v>
      </c>
      <c r="B25" s="110"/>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3"/>
      <c r="AB25" s="99"/>
      <c r="AC25" s="99"/>
      <c r="AD25" s="99"/>
      <c r="AE25" s="99"/>
      <c r="AF25" s="99"/>
      <c r="AG25" s="99"/>
      <c r="AH25" s="99"/>
      <c r="AI25" s="99"/>
      <c r="AJ25" s="99"/>
      <c r="AK25" s="99"/>
      <c r="AL25" s="99"/>
    </row>
    <row r="26" spans="1:38" ht="15.95" customHeight="1">
      <c r="A26" s="97" t="s">
        <v>1261</v>
      </c>
      <c r="B26" s="110"/>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3"/>
      <c r="AB26" s="99"/>
      <c r="AC26" s="99"/>
      <c r="AD26" s="99"/>
      <c r="AE26" s="99"/>
      <c r="AF26" s="99"/>
      <c r="AG26" s="99"/>
      <c r="AH26" s="99"/>
      <c r="AI26" s="99"/>
      <c r="AJ26" s="99"/>
      <c r="AK26" s="99"/>
      <c r="AL26" s="99"/>
    </row>
    <row r="27" spans="1:38" ht="15.95" customHeight="1">
      <c r="A27" s="97" t="s">
        <v>1262</v>
      </c>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3"/>
      <c r="AB27" s="99"/>
      <c r="AC27" s="99"/>
      <c r="AD27" s="99"/>
      <c r="AE27" s="99"/>
      <c r="AF27" s="99"/>
      <c r="AG27" s="99"/>
      <c r="AH27" s="99"/>
      <c r="AI27" s="99"/>
      <c r="AJ27" s="99"/>
      <c r="AK27" s="99"/>
      <c r="AL27" s="99"/>
    </row>
    <row r="28" spans="1:38" ht="15.95" customHeight="1">
      <c r="A28" s="97" t="s">
        <v>1263</v>
      </c>
      <c r="B28" s="110"/>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3"/>
      <c r="AB28" s="99"/>
      <c r="AC28" s="99"/>
      <c r="AD28" s="99"/>
      <c r="AE28" s="99"/>
      <c r="AF28" s="99"/>
      <c r="AG28" s="99"/>
      <c r="AH28" s="99"/>
      <c r="AI28" s="99"/>
      <c r="AJ28" s="99"/>
      <c r="AK28" s="99"/>
      <c r="AL28" s="99"/>
    </row>
    <row r="29" spans="1:38" ht="15.95" customHeight="1">
      <c r="A29" s="97" t="s">
        <v>1264</v>
      </c>
      <c r="B29" s="110"/>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10"/>
      <c r="AA29" s="113"/>
      <c r="AB29" s="99"/>
      <c r="AC29" s="99"/>
      <c r="AD29" s="99"/>
      <c r="AE29" s="99"/>
      <c r="AF29" s="99"/>
      <c r="AG29" s="99"/>
      <c r="AH29" s="99"/>
      <c r="AI29" s="99"/>
      <c r="AJ29" s="99"/>
      <c r="AK29" s="99"/>
      <c r="AL29" s="99"/>
    </row>
    <row r="30" spans="1:38" ht="15.95" customHeight="1">
      <c r="A30" s="97" t="s">
        <v>1265</v>
      </c>
      <c r="B30" s="110"/>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10"/>
      <c r="AA30" s="113"/>
      <c r="AB30" s="99"/>
      <c r="AC30" s="99"/>
      <c r="AD30" s="99"/>
      <c r="AE30" s="99"/>
      <c r="AF30" s="99"/>
      <c r="AG30" s="99"/>
      <c r="AH30" s="99"/>
      <c r="AI30" s="99"/>
      <c r="AJ30" s="99"/>
      <c r="AK30" s="99"/>
      <c r="AL30" s="99"/>
    </row>
    <row r="31" spans="1:38" ht="15.95" customHeight="1">
      <c r="A31" s="97" t="s">
        <v>1266</v>
      </c>
      <c r="B31" s="110"/>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3"/>
      <c r="AB31" s="99"/>
      <c r="AC31" s="99"/>
      <c r="AD31" s="99"/>
      <c r="AE31" s="99"/>
      <c r="AF31" s="99"/>
      <c r="AG31" s="99"/>
      <c r="AH31" s="99"/>
      <c r="AI31" s="99"/>
      <c r="AJ31" s="99"/>
      <c r="AK31" s="99"/>
      <c r="AL31" s="99"/>
    </row>
    <row r="32" spans="1:38">
      <c r="A32" s="97" t="s">
        <v>1267</v>
      </c>
      <c r="B32" s="110"/>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3"/>
      <c r="AB32" s="99"/>
      <c r="AC32" s="99"/>
      <c r="AD32" s="99"/>
      <c r="AE32" s="99"/>
      <c r="AF32" s="99"/>
      <c r="AG32" s="99"/>
      <c r="AH32" s="99"/>
      <c r="AI32" s="99"/>
      <c r="AJ32" s="99"/>
      <c r="AK32" s="99"/>
      <c r="AL32" s="99"/>
    </row>
    <row r="33" spans="1:38">
      <c r="A33" s="97" t="s">
        <v>1268</v>
      </c>
      <c r="B33" s="110"/>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3"/>
      <c r="AB33" s="99"/>
      <c r="AC33" s="99"/>
      <c r="AD33" s="99"/>
      <c r="AE33" s="99"/>
      <c r="AF33" s="99"/>
      <c r="AG33" s="99"/>
      <c r="AH33" s="99"/>
      <c r="AI33" s="99"/>
      <c r="AJ33" s="99"/>
      <c r="AK33" s="99"/>
      <c r="AL33" s="99"/>
    </row>
    <row r="34" spans="1:38">
      <c r="A34" s="97" t="s">
        <v>1269</v>
      </c>
      <c r="B34" s="110"/>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3"/>
      <c r="AB34" s="99"/>
      <c r="AC34" s="99"/>
      <c r="AD34" s="99"/>
      <c r="AE34" s="99"/>
      <c r="AF34" s="99"/>
      <c r="AG34" s="99"/>
      <c r="AH34" s="99"/>
      <c r="AI34" s="99"/>
      <c r="AJ34" s="99"/>
      <c r="AK34" s="99"/>
      <c r="AL34" s="99"/>
    </row>
    <row r="35" spans="1:38">
      <c r="A35" s="97" t="s">
        <v>1270</v>
      </c>
      <c r="B35" s="110"/>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3"/>
      <c r="AB35" s="99"/>
      <c r="AC35" s="99"/>
      <c r="AD35" s="99"/>
      <c r="AE35" s="99"/>
      <c r="AF35" s="99"/>
      <c r="AG35" s="99"/>
      <c r="AH35" s="99"/>
      <c r="AI35" s="99"/>
      <c r="AJ35" s="99"/>
      <c r="AK35" s="99"/>
      <c r="AL35" s="99"/>
    </row>
    <row r="36" spans="1:38">
      <c r="A36" s="97" t="s">
        <v>1271</v>
      </c>
      <c r="B36" s="110"/>
      <c r="C36" s="110"/>
      <c r="D36" s="110"/>
      <c r="E36" s="110"/>
      <c r="F36" s="110"/>
      <c r="G36" s="110"/>
      <c r="H36" s="110"/>
      <c r="I36" s="110"/>
      <c r="J36" s="110"/>
      <c r="K36" s="110"/>
      <c r="L36" s="110"/>
      <c r="M36" s="110"/>
      <c r="N36" s="110"/>
      <c r="O36" s="110"/>
      <c r="P36" s="110"/>
      <c r="Q36" s="110"/>
      <c r="R36" s="110"/>
      <c r="S36" s="110"/>
      <c r="T36" s="110"/>
      <c r="U36" s="110"/>
      <c r="V36" s="110"/>
      <c r="W36" s="110"/>
      <c r="X36" s="110"/>
      <c r="Y36" s="110"/>
      <c r="Z36" s="110"/>
      <c r="AA36" s="113"/>
      <c r="AB36" s="99"/>
      <c r="AC36" s="99"/>
      <c r="AD36" s="99"/>
      <c r="AE36" s="99"/>
      <c r="AF36" s="99"/>
      <c r="AG36" s="99"/>
      <c r="AH36" s="99"/>
      <c r="AI36" s="99"/>
      <c r="AJ36" s="99"/>
      <c r="AK36" s="99"/>
      <c r="AL36" s="99"/>
    </row>
    <row r="37" spans="1:38">
      <c r="A37" s="97" t="s">
        <v>1272</v>
      </c>
      <c r="B37" s="110"/>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10"/>
      <c r="AA37" s="113"/>
      <c r="AB37" s="99"/>
      <c r="AC37" s="99"/>
      <c r="AD37" s="99"/>
      <c r="AE37" s="99"/>
      <c r="AF37" s="99"/>
      <c r="AG37" s="99"/>
      <c r="AH37" s="99"/>
      <c r="AI37" s="99"/>
      <c r="AJ37" s="99"/>
      <c r="AK37" s="99"/>
      <c r="AL37" s="99"/>
    </row>
    <row r="38" spans="1:38">
      <c r="A38" s="97" t="s">
        <v>1273</v>
      </c>
      <c r="B38" s="110"/>
      <c r="C38" s="110"/>
      <c r="D38" s="110"/>
      <c r="E38" s="110"/>
      <c r="F38" s="110"/>
      <c r="G38" s="110"/>
      <c r="H38" s="110"/>
      <c r="I38" s="110"/>
      <c r="J38" s="110"/>
      <c r="K38" s="110"/>
      <c r="L38" s="110"/>
      <c r="M38" s="110"/>
      <c r="N38" s="110"/>
      <c r="O38" s="110"/>
      <c r="P38" s="110"/>
      <c r="Q38" s="110"/>
      <c r="R38" s="110"/>
      <c r="S38" s="110"/>
      <c r="T38" s="110"/>
      <c r="U38" s="110"/>
      <c r="V38" s="110"/>
      <c r="W38" s="110"/>
      <c r="X38" s="110"/>
      <c r="Y38" s="110"/>
      <c r="Z38" s="110"/>
      <c r="AA38" s="113"/>
      <c r="AB38" s="99"/>
      <c r="AC38" s="99"/>
      <c r="AD38" s="99"/>
      <c r="AE38" s="99"/>
      <c r="AF38" s="99"/>
      <c r="AG38" s="99"/>
      <c r="AH38" s="99"/>
      <c r="AI38" s="99"/>
      <c r="AJ38" s="99"/>
      <c r="AK38" s="99"/>
      <c r="AL38" s="99"/>
    </row>
    <row r="39" spans="1:38">
      <c r="A39" s="97" t="s">
        <v>1274</v>
      </c>
      <c r="B39" s="110"/>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3"/>
      <c r="AB39" s="99"/>
      <c r="AC39" s="99"/>
      <c r="AD39" s="99"/>
      <c r="AE39" s="99"/>
      <c r="AF39" s="99"/>
      <c r="AG39" s="99"/>
      <c r="AH39" s="99"/>
      <c r="AI39" s="99"/>
      <c r="AJ39" s="99"/>
      <c r="AK39" s="99"/>
      <c r="AL39" s="99"/>
    </row>
    <row r="40" spans="1:38">
      <c r="A40" s="97" t="s">
        <v>1275</v>
      </c>
      <c r="B40" s="110"/>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10"/>
      <c r="AA40" s="113"/>
      <c r="AB40" s="99"/>
      <c r="AC40" s="99"/>
      <c r="AD40" s="99"/>
      <c r="AE40" s="99"/>
      <c r="AF40" s="99"/>
      <c r="AG40" s="99"/>
      <c r="AH40" s="99"/>
      <c r="AI40" s="99"/>
      <c r="AJ40" s="99"/>
      <c r="AK40" s="99"/>
      <c r="AL40" s="99"/>
    </row>
    <row r="41" spans="1:38">
      <c r="A41" s="97" t="s">
        <v>1276</v>
      </c>
      <c r="B41" s="110"/>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3"/>
      <c r="AB41" s="99"/>
      <c r="AC41" s="99"/>
      <c r="AD41" s="99"/>
      <c r="AE41" s="99"/>
      <c r="AF41" s="99"/>
      <c r="AG41" s="99"/>
      <c r="AH41" s="99"/>
      <c r="AI41" s="99"/>
      <c r="AJ41" s="99"/>
      <c r="AK41" s="99"/>
      <c r="AL41" s="99"/>
    </row>
    <row r="42" spans="1:38">
      <c r="A42" s="97" t="s">
        <v>1277</v>
      </c>
      <c r="B42" s="110"/>
      <c r="C42" s="110"/>
      <c r="D42" s="110"/>
      <c r="E42" s="110"/>
      <c r="F42" s="110"/>
      <c r="G42" s="110"/>
      <c r="H42" s="110"/>
      <c r="I42" s="110"/>
      <c r="J42" s="110"/>
      <c r="K42" s="110"/>
      <c r="L42" s="110"/>
      <c r="M42" s="110"/>
      <c r="N42" s="110"/>
      <c r="O42" s="110"/>
      <c r="P42" s="110"/>
      <c r="Q42" s="110"/>
      <c r="R42" s="110"/>
      <c r="S42" s="110"/>
      <c r="T42" s="110"/>
      <c r="U42" s="110"/>
      <c r="V42" s="110"/>
      <c r="W42" s="110"/>
      <c r="X42" s="110"/>
      <c r="Y42" s="110"/>
      <c r="Z42" s="110"/>
      <c r="AA42" s="113"/>
      <c r="AB42" s="99"/>
      <c r="AC42" s="99"/>
      <c r="AD42" s="99"/>
      <c r="AE42" s="99"/>
      <c r="AF42" s="99"/>
      <c r="AG42" s="99"/>
      <c r="AH42" s="99"/>
      <c r="AI42" s="99"/>
      <c r="AJ42" s="99"/>
      <c r="AK42" s="99"/>
      <c r="AL42" s="99"/>
    </row>
    <row r="43" spans="1:38">
      <c r="A43" s="97" t="s">
        <v>1278</v>
      </c>
      <c r="B43" s="110"/>
      <c r="C43" s="110"/>
      <c r="D43" s="110"/>
      <c r="E43" s="110"/>
      <c r="F43" s="110"/>
      <c r="G43" s="110"/>
      <c r="H43" s="110"/>
      <c r="I43" s="110"/>
      <c r="J43" s="110"/>
      <c r="K43" s="110"/>
      <c r="L43" s="110"/>
      <c r="M43" s="110"/>
      <c r="N43" s="110"/>
      <c r="O43" s="110"/>
      <c r="P43" s="110"/>
      <c r="Q43" s="110"/>
      <c r="R43" s="110"/>
      <c r="S43" s="110"/>
      <c r="T43" s="110"/>
      <c r="U43" s="110"/>
      <c r="V43" s="110"/>
      <c r="W43" s="110"/>
      <c r="X43" s="110"/>
      <c r="Y43" s="110"/>
      <c r="Z43" s="110"/>
      <c r="AA43" s="113"/>
      <c r="AB43" s="99"/>
      <c r="AC43" s="99"/>
      <c r="AD43" s="99"/>
      <c r="AE43" s="99"/>
      <c r="AF43" s="99"/>
      <c r="AG43" s="99"/>
      <c r="AH43" s="99"/>
      <c r="AI43" s="99"/>
      <c r="AJ43" s="99"/>
      <c r="AK43" s="99"/>
      <c r="AL43" s="99"/>
    </row>
    <row r="44" spans="1:38">
      <c r="A44" s="97" t="s">
        <v>1279</v>
      </c>
      <c r="B44" s="110"/>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10"/>
      <c r="AA44" s="113"/>
      <c r="AB44" s="99"/>
      <c r="AC44" s="99"/>
      <c r="AD44" s="99"/>
      <c r="AE44" s="99"/>
      <c r="AF44" s="99"/>
      <c r="AG44" s="99"/>
      <c r="AH44" s="99"/>
      <c r="AI44" s="99"/>
      <c r="AJ44" s="99"/>
      <c r="AK44" s="99"/>
      <c r="AL44" s="99"/>
    </row>
    <row r="45" spans="1:38">
      <c r="A45" s="97" t="s">
        <v>1271</v>
      </c>
      <c r="B45" s="110"/>
      <c r="C45" s="110"/>
      <c r="D45" s="110"/>
      <c r="E45" s="110"/>
      <c r="F45" s="110"/>
      <c r="G45" s="110"/>
      <c r="H45" s="110"/>
      <c r="I45" s="110"/>
      <c r="J45" s="110"/>
      <c r="K45" s="110"/>
      <c r="L45" s="110"/>
      <c r="M45" s="110"/>
      <c r="N45" s="110"/>
      <c r="O45" s="110"/>
      <c r="P45" s="110"/>
      <c r="Q45" s="110"/>
      <c r="R45" s="110"/>
      <c r="S45" s="110"/>
      <c r="T45" s="110"/>
      <c r="U45" s="110"/>
      <c r="V45" s="110"/>
      <c r="W45" s="110"/>
      <c r="X45" s="110"/>
      <c r="Y45" s="110"/>
      <c r="Z45" s="110"/>
      <c r="AA45" s="113"/>
      <c r="AB45" s="99"/>
      <c r="AC45" s="99"/>
      <c r="AD45" s="99"/>
      <c r="AE45" s="99"/>
      <c r="AF45" s="99"/>
      <c r="AG45" s="99"/>
      <c r="AH45" s="99"/>
      <c r="AI45" s="99"/>
      <c r="AJ45" s="99"/>
      <c r="AK45" s="99"/>
      <c r="AL45" s="99"/>
    </row>
    <row r="46" spans="1:38">
      <c r="A46" s="97" t="s">
        <v>1280</v>
      </c>
      <c r="B46" s="110"/>
      <c r="C46" s="110"/>
      <c r="D46" s="110"/>
      <c r="E46" s="110"/>
      <c r="F46" s="110"/>
      <c r="G46" s="110"/>
      <c r="H46" s="110"/>
      <c r="I46" s="110"/>
      <c r="J46" s="110"/>
      <c r="K46" s="110"/>
      <c r="L46" s="110"/>
      <c r="M46" s="110"/>
      <c r="N46" s="110"/>
      <c r="O46" s="110"/>
      <c r="P46" s="110"/>
      <c r="Q46" s="110"/>
      <c r="R46" s="110"/>
      <c r="S46" s="110"/>
      <c r="T46" s="110"/>
      <c r="U46" s="110"/>
      <c r="V46" s="110"/>
      <c r="W46" s="110"/>
      <c r="X46" s="110"/>
      <c r="Y46" s="110"/>
      <c r="Z46" s="110"/>
      <c r="AA46" s="113"/>
      <c r="AB46" s="99"/>
      <c r="AC46" s="99"/>
      <c r="AD46" s="99"/>
      <c r="AE46" s="99"/>
      <c r="AF46" s="99"/>
      <c r="AG46" s="99"/>
      <c r="AH46" s="99"/>
      <c r="AI46" s="99"/>
      <c r="AJ46" s="99"/>
      <c r="AK46" s="99"/>
      <c r="AL46" s="99"/>
    </row>
    <row r="47" spans="1:38">
      <c r="A47" s="97" t="s">
        <v>1281</v>
      </c>
      <c r="B47" s="110"/>
      <c r="C47" s="110"/>
      <c r="D47" s="110"/>
      <c r="E47" s="110"/>
      <c r="F47" s="110"/>
      <c r="G47" s="110"/>
      <c r="H47" s="110"/>
      <c r="I47" s="110"/>
      <c r="J47" s="110"/>
      <c r="K47" s="110"/>
      <c r="L47" s="110"/>
      <c r="M47" s="110"/>
      <c r="N47" s="110"/>
      <c r="O47" s="110"/>
      <c r="P47" s="110"/>
      <c r="Q47" s="110"/>
      <c r="R47" s="110"/>
      <c r="S47" s="110"/>
      <c r="T47" s="110"/>
      <c r="U47" s="110"/>
      <c r="V47" s="110"/>
      <c r="W47" s="110"/>
      <c r="X47" s="110"/>
      <c r="Y47" s="110"/>
      <c r="Z47" s="110"/>
      <c r="AA47" s="113"/>
      <c r="AB47" s="99"/>
      <c r="AC47" s="99"/>
      <c r="AD47" s="99"/>
      <c r="AE47" s="99"/>
      <c r="AF47" s="99"/>
      <c r="AG47" s="99"/>
      <c r="AH47" s="99"/>
      <c r="AI47" s="99"/>
      <c r="AJ47" s="99"/>
      <c r="AK47" s="99"/>
      <c r="AL47" s="99"/>
    </row>
    <row r="48" spans="1:38">
      <c r="A48" s="97" t="s">
        <v>1282</v>
      </c>
      <c r="B48" s="110"/>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3"/>
      <c r="AB48" s="99"/>
      <c r="AC48" s="99"/>
      <c r="AD48" s="99"/>
      <c r="AE48" s="99"/>
      <c r="AF48" s="99"/>
      <c r="AG48" s="99"/>
      <c r="AH48" s="99"/>
      <c r="AI48" s="99"/>
      <c r="AJ48" s="99"/>
      <c r="AK48" s="99"/>
      <c r="AL48" s="99"/>
    </row>
    <row r="49" spans="1:38">
      <c r="A49" s="97" t="s">
        <v>1283</v>
      </c>
      <c r="B49" s="110"/>
      <c r="C49" s="110"/>
      <c r="D49" s="110"/>
      <c r="E49" s="110"/>
      <c r="F49" s="110"/>
      <c r="G49" s="110"/>
      <c r="H49" s="110"/>
      <c r="I49" s="110"/>
      <c r="J49" s="110"/>
      <c r="K49" s="110"/>
      <c r="L49" s="110"/>
      <c r="M49" s="110"/>
      <c r="N49" s="110"/>
      <c r="O49" s="110"/>
      <c r="P49" s="110"/>
      <c r="Q49" s="110"/>
      <c r="R49" s="110"/>
      <c r="S49" s="110"/>
      <c r="T49" s="110"/>
      <c r="U49" s="110"/>
      <c r="V49" s="110"/>
      <c r="W49" s="110"/>
      <c r="X49" s="110"/>
      <c r="Y49" s="110"/>
      <c r="Z49" s="110"/>
      <c r="AA49" s="113"/>
      <c r="AB49" s="99"/>
      <c r="AC49" s="99"/>
      <c r="AD49" s="99"/>
      <c r="AE49" s="99"/>
      <c r="AF49" s="99"/>
      <c r="AG49" s="99"/>
      <c r="AH49" s="99"/>
      <c r="AI49" s="99"/>
      <c r="AJ49" s="99"/>
      <c r="AK49" s="99"/>
      <c r="AL49" s="99"/>
    </row>
    <row r="50" spans="1:38">
      <c r="A50" s="97" t="s">
        <v>1284</v>
      </c>
      <c r="B50" s="110"/>
      <c r="C50" s="110"/>
      <c r="D50" s="110"/>
      <c r="E50" s="110"/>
      <c r="F50" s="110"/>
      <c r="G50" s="110"/>
      <c r="H50" s="110"/>
      <c r="I50" s="110"/>
      <c r="J50" s="110"/>
      <c r="K50" s="110"/>
      <c r="L50" s="110"/>
      <c r="M50" s="110"/>
      <c r="N50" s="110"/>
      <c r="O50" s="110"/>
      <c r="P50" s="110"/>
      <c r="Q50" s="110"/>
      <c r="R50" s="110"/>
      <c r="S50" s="110"/>
      <c r="T50" s="110"/>
      <c r="U50" s="110"/>
      <c r="V50" s="110"/>
      <c r="W50" s="110"/>
      <c r="X50" s="110"/>
      <c r="Y50" s="110"/>
      <c r="Z50" s="110"/>
      <c r="AA50" s="113"/>
      <c r="AB50" s="99"/>
      <c r="AC50" s="99"/>
      <c r="AD50" s="99"/>
      <c r="AE50" s="99"/>
      <c r="AF50" s="99"/>
      <c r="AG50" s="99"/>
      <c r="AH50" s="99"/>
      <c r="AI50" s="99"/>
      <c r="AJ50" s="99"/>
      <c r="AK50" s="99"/>
      <c r="AL50" s="99"/>
    </row>
    <row r="51" spans="1:38">
      <c r="A51" s="97" t="s">
        <v>1285</v>
      </c>
      <c r="B51" s="110"/>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10"/>
      <c r="AA51" s="113"/>
      <c r="AB51" s="99"/>
      <c r="AC51" s="99"/>
      <c r="AD51" s="99"/>
      <c r="AE51" s="99"/>
      <c r="AF51" s="99"/>
      <c r="AG51" s="99"/>
      <c r="AH51" s="99"/>
      <c r="AI51" s="99"/>
      <c r="AJ51" s="99"/>
      <c r="AK51" s="99"/>
      <c r="AL51" s="99"/>
    </row>
    <row r="52" spans="1:38">
      <c r="A52" s="97" t="s">
        <v>1271</v>
      </c>
      <c r="B52" s="110"/>
      <c r="C52" s="110"/>
      <c r="D52" s="110"/>
      <c r="E52" s="110"/>
      <c r="F52" s="110"/>
      <c r="G52" s="110"/>
      <c r="H52" s="110"/>
      <c r="I52" s="110"/>
      <c r="J52" s="110"/>
      <c r="K52" s="110"/>
      <c r="L52" s="110"/>
      <c r="M52" s="110"/>
      <c r="N52" s="110"/>
      <c r="O52" s="110"/>
      <c r="P52" s="110"/>
      <c r="Q52" s="110"/>
      <c r="R52" s="110"/>
      <c r="S52" s="110"/>
      <c r="T52" s="110"/>
      <c r="U52" s="110"/>
      <c r="V52" s="110"/>
      <c r="W52" s="110"/>
      <c r="X52" s="110"/>
      <c r="Y52" s="110"/>
      <c r="Z52" s="110"/>
      <c r="AA52" s="113"/>
      <c r="AB52" s="99"/>
      <c r="AC52" s="99"/>
      <c r="AD52" s="99"/>
      <c r="AE52" s="99"/>
      <c r="AF52" s="99"/>
      <c r="AG52" s="99"/>
      <c r="AH52" s="99"/>
      <c r="AI52" s="99"/>
      <c r="AJ52" s="99"/>
      <c r="AK52" s="99"/>
      <c r="AL52" s="99"/>
    </row>
    <row r="53" spans="1:38">
      <c r="A53" s="97" t="s">
        <v>1286</v>
      </c>
      <c r="B53" s="110"/>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3"/>
      <c r="AB53" s="99"/>
      <c r="AC53" s="99"/>
      <c r="AD53" s="99"/>
      <c r="AE53" s="99"/>
      <c r="AF53" s="99"/>
      <c r="AG53" s="99"/>
      <c r="AH53" s="99"/>
      <c r="AI53" s="99"/>
      <c r="AJ53" s="99"/>
      <c r="AK53" s="99"/>
      <c r="AL53" s="99"/>
    </row>
    <row r="54" spans="1:38">
      <c r="A54" s="97" t="s">
        <v>1287</v>
      </c>
      <c r="B54" s="110"/>
      <c r="C54" s="110"/>
      <c r="D54" s="110"/>
      <c r="E54" s="110"/>
      <c r="F54" s="110"/>
      <c r="G54" s="110"/>
      <c r="H54" s="110"/>
      <c r="I54" s="110"/>
      <c r="J54" s="110"/>
      <c r="K54" s="110"/>
      <c r="L54" s="110"/>
      <c r="M54" s="110"/>
      <c r="N54" s="110"/>
      <c r="O54" s="110"/>
      <c r="P54" s="110"/>
      <c r="Q54" s="110"/>
      <c r="R54" s="110"/>
      <c r="S54" s="110"/>
      <c r="T54" s="110"/>
      <c r="U54" s="110"/>
      <c r="V54" s="110"/>
      <c r="W54" s="110"/>
      <c r="X54" s="110"/>
      <c r="Y54" s="110"/>
      <c r="Z54" s="110"/>
      <c r="AA54" s="113"/>
      <c r="AB54" s="99"/>
      <c r="AC54" s="99"/>
      <c r="AD54" s="99"/>
      <c r="AE54" s="99"/>
      <c r="AF54" s="99"/>
      <c r="AG54" s="99"/>
      <c r="AH54" s="99"/>
      <c r="AI54" s="99"/>
      <c r="AJ54" s="99"/>
      <c r="AK54" s="99"/>
      <c r="AL54" s="99"/>
    </row>
    <row r="55" spans="1:38">
      <c r="A55" s="97" t="s">
        <v>1288</v>
      </c>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3"/>
      <c r="AB55" s="99"/>
      <c r="AC55" s="99"/>
      <c r="AD55" s="99"/>
      <c r="AE55" s="99"/>
      <c r="AF55" s="99"/>
      <c r="AG55" s="99"/>
      <c r="AH55" s="99"/>
      <c r="AI55" s="99"/>
      <c r="AJ55" s="99"/>
      <c r="AK55" s="99"/>
      <c r="AL55" s="99"/>
    </row>
    <row r="56" spans="1:38">
      <c r="A56" s="97" t="s">
        <v>1289</v>
      </c>
      <c r="B56" s="110"/>
      <c r="C56" s="110"/>
      <c r="D56" s="110"/>
      <c r="E56" s="110"/>
      <c r="F56" s="110"/>
      <c r="G56" s="110"/>
      <c r="H56" s="110"/>
      <c r="I56" s="110"/>
      <c r="J56" s="110"/>
      <c r="K56" s="110"/>
      <c r="L56" s="110"/>
      <c r="M56" s="110"/>
      <c r="N56" s="110"/>
      <c r="O56" s="110"/>
      <c r="P56" s="110"/>
      <c r="Q56" s="110"/>
      <c r="R56" s="110"/>
      <c r="S56" s="110"/>
      <c r="T56" s="110"/>
      <c r="U56" s="110"/>
      <c r="V56" s="110"/>
      <c r="W56" s="110"/>
      <c r="X56" s="110"/>
      <c r="Y56" s="110"/>
      <c r="Z56" s="110"/>
      <c r="AA56" s="113"/>
      <c r="AB56" s="99"/>
      <c r="AC56" s="99"/>
      <c r="AD56" s="99"/>
      <c r="AE56" s="99"/>
      <c r="AF56" s="99"/>
      <c r="AG56" s="99"/>
      <c r="AH56" s="99"/>
      <c r="AI56" s="99"/>
      <c r="AJ56" s="99"/>
      <c r="AK56" s="99"/>
      <c r="AL56" s="99"/>
    </row>
    <row r="57" spans="1:38">
      <c r="A57" s="97" t="s">
        <v>1290</v>
      </c>
      <c r="B57" s="110"/>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10"/>
      <c r="AA57" s="113"/>
      <c r="AB57" s="99"/>
      <c r="AC57" s="99"/>
      <c r="AD57" s="99"/>
      <c r="AE57" s="99"/>
      <c r="AF57" s="99"/>
      <c r="AG57" s="99"/>
      <c r="AH57" s="99"/>
      <c r="AI57" s="99"/>
      <c r="AJ57" s="99"/>
      <c r="AK57" s="99"/>
      <c r="AL57" s="99"/>
    </row>
    <row r="58" spans="1:38">
      <c r="A58" s="97" t="s">
        <v>1291</v>
      </c>
      <c r="B58" s="110"/>
      <c r="C58" s="110"/>
      <c r="D58" s="110"/>
      <c r="E58" s="110"/>
      <c r="F58" s="110"/>
      <c r="G58" s="110"/>
      <c r="H58" s="110"/>
      <c r="I58" s="110"/>
      <c r="J58" s="110"/>
      <c r="K58" s="110"/>
      <c r="L58" s="110"/>
      <c r="M58" s="110"/>
      <c r="N58" s="110"/>
      <c r="O58" s="110"/>
      <c r="P58" s="110"/>
      <c r="Q58" s="110"/>
      <c r="R58" s="110"/>
      <c r="S58" s="110"/>
      <c r="T58" s="110"/>
      <c r="U58" s="110"/>
      <c r="V58" s="110"/>
      <c r="W58" s="110"/>
      <c r="X58" s="110"/>
      <c r="Y58" s="110"/>
      <c r="Z58" s="110"/>
      <c r="AA58" s="113"/>
      <c r="AB58" s="99"/>
      <c r="AC58" s="99"/>
      <c r="AD58" s="99"/>
      <c r="AE58" s="99"/>
      <c r="AF58" s="99"/>
      <c r="AG58" s="99"/>
      <c r="AH58" s="99"/>
      <c r="AI58" s="99"/>
      <c r="AJ58" s="99"/>
      <c r="AK58" s="99"/>
      <c r="AL58" s="99"/>
    </row>
    <row r="59" spans="1:38">
      <c r="A59" s="97" t="s">
        <v>1292</v>
      </c>
      <c r="B59" s="110"/>
      <c r="C59" s="110"/>
      <c r="D59" s="110"/>
      <c r="E59" s="110"/>
      <c r="F59" s="110"/>
      <c r="G59" s="110"/>
      <c r="H59" s="110"/>
      <c r="I59" s="110"/>
      <c r="J59" s="110"/>
      <c r="K59" s="110"/>
      <c r="L59" s="110"/>
      <c r="M59" s="110"/>
      <c r="N59" s="110"/>
      <c r="O59" s="110"/>
      <c r="P59" s="110"/>
      <c r="Q59" s="110"/>
      <c r="R59" s="110"/>
      <c r="S59" s="110"/>
      <c r="T59" s="110"/>
      <c r="U59" s="110"/>
      <c r="V59" s="110"/>
      <c r="W59" s="110"/>
      <c r="X59" s="110"/>
      <c r="Y59" s="110"/>
      <c r="Z59" s="110"/>
      <c r="AA59" s="113"/>
      <c r="AB59" s="99"/>
      <c r="AC59" s="99"/>
      <c r="AD59" s="99"/>
      <c r="AE59" s="99"/>
      <c r="AF59" s="99"/>
      <c r="AG59" s="99"/>
      <c r="AH59" s="99"/>
      <c r="AI59" s="99"/>
      <c r="AJ59" s="99"/>
      <c r="AK59" s="99"/>
      <c r="AL59" s="99"/>
    </row>
    <row r="60" spans="1:38">
      <c r="A60" s="97" t="s">
        <v>1293</v>
      </c>
      <c r="B60" s="110"/>
      <c r="C60" s="110"/>
      <c r="D60" s="110"/>
      <c r="E60" s="110"/>
      <c r="F60" s="110"/>
      <c r="G60" s="110"/>
      <c r="H60" s="110"/>
      <c r="I60" s="110"/>
      <c r="J60" s="110"/>
      <c r="K60" s="110"/>
      <c r="L60" s="110"/>
      <c r="M60" s="110"/>
      <c r="N60" s="110"/>
      <c r="O60" s="110"/>
      <c r="P60" s="110"/>
      <c r="Q60" s="110"/>
      <c r="R60" s="110"/>
      <c r="S60" s="110"/>
      <c r="T60" s="110"/>
      <c r="U60" s="110"/>
      <c r="V60" s="110"/>
      <c r="W60" s="110"/>
      <c r="X60" s="110"/>
      <c r="Y60" s="110"/>
      <c r="Z60" s="110"/>
      <c r="AA60" s="113"/>
      <c r="AB60" s="99"/>
      <c r="AC60" s="99"/>
      <c r="AD60" s="99"/>
      <c r="AE60" s="99"/>
      <c r="AF60" s="99"/>
      <c r="AG60" s="99"/>
      <c r="AH60" s="99"/>
      <c r="AI60" s="99"/>
      <c r="AJ60" s="99"/>
      <c r="AK60" s="99"/>
      <c r="AL60" s="99"/>
    </row>
    <row r="61" spans="1:38">
      <c r="A61" s="97" t="s">
        <v>1294</v>
      </c>
      <c r="B61" s="110"/>
      <c r="C61" s="110"/>
      <c r="D61" s="110"/>
      <c r="E61" s="110"/>
      <c r="F61" s="110"/>
      <c r="G61" s="110"/>
      <c r="H61" s="110"/>
      <c r="I61" s="110"/>
      <c r="J61" s="110"/>
      <c r="K61" s="110"/>
      <c r="L61" s="110"/>
      <c r="M61" s="110"/>
      <c r="N61" s="110"/>
      <c r="O61" s="110"/>
      <c r="P61" s="110"/>
      <c r="Q61" s="110"/>
      <c r="R61" s="110"/>
      <c r="S61" s="110"/>
      <c r="T61" s="110"/>
      <c r="U61" s="110"/>
      <c r="V61" s="110"/>
      <c r="W61" s="110"/>
      <c r="X61" s="110"/>
      <c r="Y61" s="110"/>
      <c r="Z61" s="110"/>
      <c r="AA61" s="113"/>
      <c r="AB61" s="99"/>
      <c r="AC61" s="99"/>
      <c r="AD61" s="99"/>
      <c r="AE61" s="99"/>
      <c r="AF61" s="99"/>
      <c r="AG61" s="99"/>
      <c r="AH61" s="99"/>
      <c r="AI61" s="99"/>
      <c r="AJ61" s="99"/>
      <c r="AK61" s="99"/>
      <c r="AL61" s="99"/>
    </row>
    <row r="62" spans="1:38">
      <c r="A62" s="97" t="s">
        <v>1295</v>
      </c>
      <c r="B62" s="110"/>
      <c r="C62" s="110"/>
      <c r="D62" s="110"/>
      <c r="E62" s="110"/>
      <c r="F62" s="110"/>
      <c r="G62" s="110"/>
      <c r="H62" s="110"/>
      <c r="I62" s="110"/>
      <c r="J62" s="110"/>
      <c r="K62" s="110"/>
      <c r="L62" s="110"/>
      <c r="M62" s="110"/>
      <c r="N62" s="110"/>
      <c r="O62" s="110"/>
      <c r="P62" s="110"/>
      <c r="Q62" s="110"/>
      <c r="R62" s="110"/>
      <c r="S62" s="110"/>
      <c r="T62" s="110"/>
      <c r="U62" s="110"/>
      <c r="V62" s="110"/>
      <c r="W62" s="110"/>
      <c r="X62" s="110"/>
      <c r="Y62" s="110"/>
      <c r="Z62" s="110"/>
      <c r="AA62" s="113"/>
      <c r="AB62" s="99"/>
      <c r="AC62" s="99"/>
      <c r="AD62" s="99"/>
      <c r="AE62" s="99"/>
      <c r="AF62" s="99"/>
      <c r="AG62" s="99"/>
      <c r="AH62" s="99"/>
      <c r="AI62" s="99"/>
      <c r="AJ62" s="99"/>
      <c r="AK62" s="99"/>
      <c r="AL62" s="99"/>
    </row>
    <row r="63" spans="1:38">
      <c r="A63" s="97" t="s">
        <v>1247</v>
      </c>
      <c r="B63" s="110"/>
      <c r="C63" s="110"/>
      <c r="D63" s="110"/>
      <c r="E63" s="110"/>
      <c r="F63" s="110"/>
      <c r="G63" s="110"/>
      <c r="H63" s="110"/>
      <c r="I63" s="110"/>
      <c r="J63" s="110"/>
      <c r="K63" s="110"/>
      <c r="L63" s="110"/>
      <c r="M63" s="110"/>
      <c r="N63" s="110"/>
      <c r="O63" s="110"/>
      <c r="P63" s="110"/>
      <c r="Q63" s="110"/>
      <c r="R63" s="110"/>
      <c r="S63" s="110"/>
      <c r="T63" s="110"/>
      <c r="U63" s="110"/>
      <c r="V63" s="110"/>
      <c r="W63" s="110"/>
      <c r="X63" s="110"/>
      <c r="Y63" s="110"/>
      <c r="Z63" s="110"/>
      <c r="AA63" s="113"/>
      <c r="AB63" s="99"/>
      <c r="AC63" s="99"/>
      <c r="AD63" s="99"/>
      <c r="AE63" s="99"/>
      <c r="AF63" s="99"/>
      <c r="AG63" s="99"/>
      <c r="AH63" s="99"/>
      <c r="AI63" s="99"/>
      <c r="AJ63" s="99"/>
      <c r="AK63" s="99"/>
      <c r="AL63" s="99"/>
    </row>
    <row r="64" spans="1:38">
      <c r="A64" s="97" t="s">
        <v>1296</v>
      </c>
      <c r="B64" s="110"/>
      <c r="C64" s="110"/>
      <c r="D64" s="110"/>
      <c r="E64" s="110"/>
      <c r="F64" s="110"/>
      <c r="G64" s="110"/>
      <c r="H64" s="110"/>
      <c r="I64" s="110"/>
      <c r="J64" s="110"/>
      <c r="K64" s="110"/>
      <c r="L64" s="110"/>
      <c r="M64" s="110"/>
      <c r="N64" s="110"/>
      <c r="O64" s="110"/>
      <c r="P64" s="110"/>
      <c r="Q64" s="110"/>
      <c r="R64" s="110"/>
      <c r="S64" s="110"/>
      <c r="T64" s="110"/>
      <c r="U64" s="110"/>
      <c r="V64" s="110"/>
      <c r="W64" s="110"/>
      <c r="X64" s="110"/>
      <c r="Y64" s="110"/>
      <c r="Z64" s="110"/>
      <c r="AA64" s="113"/>
      <c r="AB64" s="99"/>
      <c r="AC64" s="99"/>
      <c r="AD64" s="99"/>
      <c r="AE64" s="99"/>
      <c r="AF64" s="99"/>
      <c r="AG64" s="99"/>
      <c r="AH64" s="99"/>
      <c r="AI64" s="99"/>
      <c r="AJ64" s="99"/>
      <c r="AK64" s="99"/>
      <c r="AL64" s="99"/>
    </row>
    <row r="65" spans="1:38">
      <c r="A65" s="97" t="s">
        <v>1297</v>
      </c>
      <c r="B65" s="110"/>
      <c r="C65" s="110"/>
      <c r="D65" s="110"/>
      <c r="E65" s="110"/>
      <c r="F65" s="110"/>
      <c r="G65" s="110"/>
      <c r="H65" s="110"/>
      <c r="I65" s="110"/>
      <c r="J65" s="110"/>
      <c r="K65" s="110"/>
      <c r="L65" s="110"/>
      <c r="M65" s="110"/>
      <c r="N65" s="110"/>
      <c r="O65" s="110"/>
      <c r="P65" s="110"/>
      <c r="Q65" s="110"/>
      <c r="R65" s="110"/>
      <c r="S65" s="110"/>
      <c r="T65" s="110"/>
      <c r="U65" s="110"/>
      <c r="V65" s="110"/>
      <c r="W65" s="110"/>
      <c r="X65" s="110"/>
      <c r="Y65" s="110"/>
      <c r="Z65" s="110"/>
      <c r="AA65" s="113"/>
      <c r="AB65" s="99"/>
      <c r="AC65" s="99"/>
      <c r="AD65" s="99"/>
      <c r="AE65" s="99"/>
      <c r="AF65" s="99"/>
      <c r="AG65" s="99"/>
      <c r="AH65" s="99"/>
      <c r="AI65" s="99"/>
      <c r="AJ65" s="99"/>
      <c r="AK65" s="99"/>
      <c r="AL65" s="99"/>
    </row>
    <row r="66" spans="1:38">
      <c r="A66" s="97" t="s">
        <v>1298</v>
      </c>
      <c r="B66" s="110"/>
      <c r="C66" s="110"/>
      <c r="D66" s="110"/>
      <c r="E66" s="110"/>
      <c r="F66" s="110"/>
      <c r="G66" s="110"/>
      <c r="H66" s="110"/>
      <c r="I66" s="110"/>
      <c r="J66" s="110"/>
      <c r="K66" s="110"/>
      <c r="L66" s="110"/>
      <c r="M66" s="110"/>
      <c r="N66" s="110"/>
      <c r="O66" s="110"/>
      <c r="P66" s="110"/>
      <c r="Q66" s="110"/>
      <c r="R66" s="110"/>
      <c r="S66" s="110"/>
      <c r="T66" s="110"/>
      <c r="U66" s="110"/>
      <c r="V66" s="110"/>
      <c r="W66" s="110"/>
      <c r="X66" s="110"/>
      <c r="Y66" s="110"/>
      <c r="Z66" s="110"/>
      <c r="AA66" s="113"/>
      <c r="AB66" s="99"/>
      <c r="AC66" s="99"/>
      <c r="AD66" s="99"/>
      <c r="AE66" s="99"/>
      <c r="AF66" s="99"/>
      <c r="AG66" s="99"/>
      <c r="AH66" s="99"/>
      <c r="AI66" s="99"/>
      <c r="AJ66" s="99"/>
      <c r="AK66" s="99"/>
      <c r="AL66" s="99"/>
    </row>
    <row r="67" spans="1:38">
      <c r="A67" s="97" t="s">
        <v>1299</v>
      </c>
      <c r="B67" s="110"/>
      <c r="C67" s="110"/>
      <c r="D67" s="110"/>
      <c r="E67" s="110"/>
      <c r="F67" s="110"/>
      <c r="G67" s="110"/>
      <c r="H67" s="110"/>
      <c r="I67" s="110"/>
      <c r="J67" s="110"/>
      <c r="K67" s="110"/>
      <c r="L67" s="110"/>
      <c r="M67" s="110"/>
      <c r="N67" s="110"/>
      <c r="O67" s="110"/>
      <c r="P67" s="110"/>
      <c r="Q67" s="110"/>
      <c r="R67" s="110"/>
      <c r="S67" s="110"/>
      <c r="T67" s="110"/>
      <c r="U67" s="110"/>
      <c r="V67" s="110"/>
      <c r="W67" s="110"/>
      <c r="X67" s="110"/>
      <c r="Y67" s="110"/>
      <c r="Z67" s="110"/>
      <c r="AA67" s="113"/>
      <c r="AB67" s="99"/>
      <c r="AC67" s="99"/>
      <c r="AD67" s="99"/>
      <c r="AE67" s="99"/>
      <c r="AF67" s="99"/>
      <c r="AG67" s="99"/>
      <c r="AH67" s="99"/>
      <c r="AI67" s="99"/>
      <c r="AJ67" s="99"/>
      <c r="AK67" s="99"/>
      <c r="AL67" s="99"/>
    </row>
    <row r="68" spans="1:38">
      <c r="A68" s="97" t="s">
        <v>1300</v>
      </c>
      <c r="B68" s="110"/>
      <c r="C68" s="110"/>
      <c r="D68" s="110"/>
      <c r="E68" s="110"/>
      <c r="F68" s="110"/>
      <c r="G68" s="110"/>
      <c r="H68" s="110"/>
      <c r="I68" s="110"/>
      <c r="J68" s="110"/>
      <c r="K68" s="110"/>
      <c r="L68" s="110"/>
      <c r="M68" s="110"/>
      <c r="N68" s="110"/>
      <c r="O68" s="110"/>
      <c r="P68" s="110"/>
      <c r="Q68" s="110"/>
      <c r="R68" s="110"/>
      <c r="S68" s="110"/>
      <c r="T68" s="110"/>
      <c r="U68" s="110"/>
      <c r="V68" s="110"/>
      <c r="W68" s="110"/>
      <c r="X68" s="110"/>
      <c r="Y68" s="110"/>
      <c r="Z68" s="110"/>
      <c r="AA68" s="113"/>
      <c r="AB68" s="99"/>
      <c r="AC68" s="99"/>
      <c r="AD68" s="99"/>
      <c r="AE68" s="99"/>
      <c r="AF68" s="99"/>
      <c r="AG68" s="99"/>
      <c r="AH68" s="99"/>
      <c r="AI68" s="99"/>
      <c r="AJ68" s="99"/>
      <c r="AK68" s="99"/>
      <c r="AL68" s="99"/>
    </row>
    <row r="69" spans="1:38">
      <c r="A69" s="97" t="s">
        <v>1301</v>
      </c>
      <c r="B69" s="110"/>
      <c r="C69" s="110"/>
      <c r="D69" s="110"/>
      <c r="E69" s="110"/>
      <c r="F69" s="110"/>
      <c r="G69" s="110"/>
      <c r="H69" s="110"/>
      <c r="I69" s="110"/>
      <c r="J69" s="110"/>
      <c r="K69" s="110"/>
      <c r="L69" s="110"/>
      <c r="M69" s="110"/>
      <c r="N69" s="110"/>
      <c r="O69" s="110"/>
      <c r="P69" s="110"/>
      <c r="Q69" s="110"/>
      <c r="R69" s="110"/>
      <c r="S69" s="110"/>
      <c r="T69" s="110"/>
      <c r="U69" s="110"/>
      <c r="V69" s="110"/>
      <c r="W69" s="110"/>
      <c r="X69" s="110"/>
      <c r="Y69" s="110"/>
      <c r="Z69" s="110"/>
      <c r="AA69" s="113"/>
      <c r="AB69" s="99"/>
      <c r="AC69" s="99"/>
      <c r="AD69" s="99"/>
      <c r="AE69" s="99"/>
      <c r="AF69" s="99"/>
      <c r="AG69" s="99"/>
      <c r="AH69" s="99"/>
      <c r="AI69" s="99"/>
      <c r="AJ69" s="99"/>
      <c r="AK69" s="99"/>
      <c r="AL69" s="99"/>
    </row>
    <row r="70" spans="1:38">
      <c r="A70" s="97" t="s">
        <v>1302</v>
      </c>
      <c r="B70" s="110"/>
      <c r="C70" s="110"/>
      <c r="D70" s="110"/>
      <c r="E70" s="110"/>
      <c r="F70" s="110"/>
      <c r="G70" s="110"/>
      <c r="H70" s="110"/>
      <c r="I70" s="110"/>
      <c r="J70" s="110"/>
      <c r="K70" s="110"/>
      <c r="L70" s="110"/>
      <c r="M70" s="110"/>
      <c r="N70" s="110"/>
      <c r="O70" s="110"/>
      <c r="P70" s="110"/>
      <c r="Q70" s="110"/>
      <c r="R70" s="110"/>
      <c r="S70" s="110"/>
      <c r="T70" s="110"/>
      <c r="U70" s="110"/>
      <c r="V70" s="110"/>
      <c r="W70" s="110"/>
      <c r="X70" s="110"/>
      <c r="Y70" s="110"/>
      <c r="Z70" s="110"/>
      <c r="AA70" s="113"/>
      <c r="AB70" s="99"/>
      <c r="AC70" s="99"/>
      <c r="AD70" s="99"/>
      <c r="AE70" s="99"/>
      <c r="AF70" s="99"/>
      <c r="AG70" s="99"/>
      <c r="AH70" s="99"/>
      <c r="AI70" s="99"/>
      <c r="AJ70" s="99"/>
      <c r="AK70" s="99"/>
      <c r="AL70" s="99"/>
    </row>
    <row r="71" spans="1:38">
      <c r="A71" s="97" t="s">
        <v>1303</v>
      </c>
      <c r="B71" s="110"/>
      <c r="C71" s="110"/>
      <c r="D71" s="110"/>
      <c r="E71" s="110"/>
      <c r="F71" s="110"/>
      <c r="G71" s="110"/>
      <c r="H71" s="110"/>
      <c r="I71" s="110"/>
      <c r="J71" s="110"/>
      <c r="K71" s="110"/>
      <c r="L71" s="110"/>
      <c r="M71" s="110"/>
      <c r="N71" s="110"/>
      <c r="O71" s="110"/>
      <c r="P71" s="110"/>
      <c r="Q71" s="110"/>
      <c r="R71" s="110"/>
      <c r="S71" s="110"/>
      <c r="T71" s="110"/>
      <c r="U71" s="110"/>
      <c r="V71" s="110"/>
      <c r="W71" s="110"/>
      <c r="X71" s="110"/>
      <c r="Y71" s="110"/>
      <c r="Z71" s="110"/>
      <c r="AA71" s="113"/>
      <c r="AB71" s="99"/>
      <c r="AC71" s="99"/>
      <c r="AD71" s="99"/>
      <c r="AE71" s="99"/>
      <c r="AF71" s="99"/>
      <c r="AG71" s="99"/>
      <c r="AH71" s="99"/>
      <c r="AI71" s="99"/>
      <c r="AJ71" s="99"/>
      <c r="AK71" s="99"/>
      <c r="AL71" s="99"/>
    </row>
    <row r="72" spans="1:38">
      <c r="A72" s="97" t="s">
        <v>1271</v>
      </c>
      <c r="B72" s="110"/>
      <c r="C72" s="110"/>
      <c r="D72" s="110"/>
      <c r="E72" s="110"/>
      <c r="F72" s="110"/>
      <c r="G72" s="110"/>
      <c r="H72" s="110"/>
      <c r="I72" s="110"/>
      <c r="J72" s="110"/>
      <c r="K72" s="110"/>
      <c r="L72" s="110"/>
      <c r="M72" s="110"/>
      <c r="N72" s="110"/>
      <c r="O72" s="110"/>
      <c r="P72" s="110"/>
      <c r="Q72" s="110"/>
      <c r="R72" s="110"/>
      <c r="S72" s="110"/>
      <c r="T72" s="110"/>
      <c r="U72" s="110"/>
      <c r="V72" s="110"/>
      <c r="W72" s="110"/>
      <c r="X72" s="110"/>
      <c r="Y72" s="110"/>
      <c r="Z72" s="110"/>
      <c r="AA72" s="113"/>
      <c r="AB72" s="99"/>
      <c r="AC72" s="99"/>
      <c r="AD72" s="99"/>
      <c r="AE72" s="99"/>
      <c r="AF72" s="99"/>
      <c r="AG72" s="99"/>
      <c r="AH72" s="99"/>
      <c r="AI72" s="99"/>
      <c r="AJ72" s="99"/>
      <c r="AK72" s="99"/>
      <c r="AL72" s="99"/>
    </row>
    <row r="73" spans="1:38">
      <c r="A73" s="97" t="s">
        <v>1304</v>
      </c>
      <c r="B73" s="110"/>
      <c r="C73" s="110"/>
      <c r="D73" s="110"/>
      <c r="E73" s="110"/>
      <c r="F73" s="110"/>
      <c r="G73" s="110"/>
      <c r="H73" s="110"/>
      <c r="I73" s="110"/>
      <c r="J73" s="110"/>
      <c r="K73" s="110"/>
      <c r="L73" s="110"/>
      <c r="M73" s="110"/>
      <c r="N73" s="110"/>
      <c r="O73" s="110"/>
      <c r="P73" s="110"/>
      <c r="Q73" s="110"/>
      <c r="R73" s="110"/>
      <c r="S73" s="110"/>
      <c r="T73" s="110"/>
      <c r="U73" s="110"/>
      <c r="V73" s="110"/>
      <c r="W73" s="110"/>
      <c r="X73" s="110"/>
      <c r="Y73" s="110"/>
      <c r="Z73" s="110"/>
      <c r="AA73" s="113"/>
      <c r="AB73" s="99"/>
      <c r="AC73" s="99"/>
      <c r="AD73" s="99"/>
      <c r="AE73" s="99"/>
      <c r="AF73" s="99"/>
      <c r="AG73" s="99"/>
      <c r="AH73" s="99"/>
      <c r="AI73" s="99"/>
      <c r="AJ73" s="99"/>
      <c r="AK73" s="99"/>
      <c r="AL73" s="99"/>
    </row>
    <row r="74" spans="1:38">
      <c r="A74" s="97" t="s">
        <v>1305</v>
      </c>
      <c r="B74" s="110"/>
      <c r="C74" s="110"/>
      <c r="D74" s="110"/>
      <c r="E74" s="110"/>
      <c r="F74" s="110"/>
      <c r="G74" s="110"/>
      <c r="H74" s="110"/>
      <c r="I74" s="110"/>
      <c r="J74" s="110"/>
      <c r="K74" s="110"/>
      <c r="L74" s="110"/>
      <c r="M74" s="110"/>
      <c r="N74" s="110"/>
      <c r="O74" s="110"/>
      <c r="P74" s="110"/>
      <c r="Q74" s="110"/>
      <c r="R74" s="110"/>
      <c r="S74" s="110"/>
      <c r="T74" s="110"/>
      <c r="U74" s="110"/>
      <c r="V74" s="110"/>
      <c r="W74" s="110"/>
      <c r="X74" s="110"/>
      <c r="Y74" s="110"/>
      <c r="Z74" s="110"/>
      <c r="AA74" s="113"/>
      <c r="AB74" s="99"/>
      <c r="AC74" s="99"/>
      <c r="AD74" s="99"/>
      <c r="AE74" s="99"/>
      <c r="AF74" s="99"/>
      <c r="AG74" s="99"/>
      <c r="AH74" s="99"/>
      <c r="AI74" s="99"/>
      <c r="AJ74" s="99"/>
      <c r="AK74" s="99"/>
      <c r="AL74" s="99"/>
    </row>
    <row r="75" spans="1:38">
      <c r="A75" s="97" t="s">
        <v>1306</v>
      </c>
      <c r="B75" s="110"/>
      <c r="C75" s="110"/>
      <c r="D75" s="110"/>
      <c r="E75" s="110"/>
      <c r="F75" s="110"/>
      <c r="G75" s="110"/>
      <c r="H75" s="110"/>
      <c r="I75" s="110"/>
      <c r="J75" s="110"/>
      <c r="K75" s="110"/>
      <c r="L75" s="110"/>
      <c r="M75" s="110"/>
      <c r="N75" s="110"/>
      <c r="O75" s="110"/>
      <c r="P75" s="110"/>
      <c r="Q75" s="110"/>
      <c r="R75" s="110"/>
      <c r="S75" s="110"/>
      <c r="T75" s="110"/>
      <c r="U75" s="110"/>
      <c r="V75" s="110"/>
      <c r="W75" s="110"/>
      <c r="X75" s="110"/>
      <c r="Y75" s="110"/>
      <c r="Z75" s="110"/>
      <c r="AA75" s="113"/>
      <c r="AB75" s="99"/>
      <c r="AC75" s="99"/>
      <c r="AD75" s="99"/>
      <c r="AE75" s="99"/>
      <c r="AF75" s="99"/>
      <c r="AG75" s="99"/>
      <c r="AH75" s="99"/>
      <c r="AI75" s="99"/>
      <c r="AJ75" s="99"/>
      <c r="AK75" s="99"/>
      <c r="AL75" s="99"/>
    </row>
    <row r="76" spans="1:38">
      <c r="A76" s="97" t="s">
        <v>1307</v>
      </c>
      <c r="B76" s="110"/>
      <c r="C76" s="110"/>
      <c r="D76" s="110"/>
      <c r="E76" s="110"/>
      <c r="F76" s="110"/>
      <c r="G76" s="110"/>
      <c r="H76" s="110"/>
      <c r="I76" s="110"/>
      <c r="J76" s="110"/>
      <c r="K76" s="110"/>
      <c r="L76" s="110"/>
      <c r="M76" s="110"/>
      <c r="N76" s="110"/>
      <c r="O76" s="110"/>
      <c r="P76" s="110"/>
      <c r="Q76" s="110"/>
      <c r="R76" s="110"/>
      <c r="S76" s="110"/>
      <c r="T76" s="110"/>
      <c r="U76" s="110"/>
      <c r="V76" s="110"/>
      <c r="W76" s="110"/>
      <c r="X76" s="110"/>
      <c r="Y76" s="110"/>
      <c r="Z76" s="110"/>
      <c r="AA76" s="113"/>
      <c r="AB76" s="99"/>
      <c r="AC76" s="99"/>
      <c r="AD76" s="99"/>
      <c r="AE76" s="99"/>
      <c r="AF76" s="99"/>
      <c r="AG76" s="99"/>
      <c r="AH76" s="99"/>
      <c r="AI76" s="99"/>
      <c r="AJ76" s="99"/>
      <c r="AK76" s="99"/>
      <c r="AL76" s="99"/>
    </row>
    <row r="77" spans="1:38">
      <c r="A77" s="97" t="s">
        <v>1308</v>
      </c>
      <c r="B77" s="110"/>
      <c r="C77" s="110"/>
      <c r="D77" s="110"/>
      <c r="E77" s="110"/>
      <c r="F77" s="110"/>
      <c r="G77" s="110"/>
      <c r="H77" s="110"/>
      <c r="I77" s="110"/>
      <c r="J77" s="110"/>
      <c r="K77" s="110"/>
      <c r="L77" s="110"/>
      <c r="M77" s="110"/>
      <c r="N77" s="110"/>
      <c r="O77" s="110"/>
      <c r="P77" s="110"/>
      <c r="Q77" s="110"/>
      <c r="R77" s="110"/>
      <c r="S77" s="110"/>
      <c r="T77" s="110"/>
      <c r="U77" s="110"/>
      <c r="V77" s="110"/>
      <c r="W77" s="110"/>
      <c r="X77" s="110"/>
      <c r="Y77" s="110"/>
      <c r="Z77" s="110"/>
      <c r="AA77" s="113"/>
      <c r="AB77" s="99"/>
      <c r="AC77" s="99"/>
      <c r="AD77" s="99"/>
      <c r="AE77" s="99"/>
      <c r="AF77" s="99"/>
      <c r="AG77" s="99"/>
      <c r="AH77" s="99"/>
      <c r="AI77" s="99"/>
      <c r="AJ77" s="99"/>
      <c r="AK77" s="99"/>
      <c r="AL77" s="99"/>
    </row>
    <row r="78" spans="1:38">
      <c r="A78" s="97" t="s">
        <v>1309</v>
      </c>
      <c r="B78" s="110"/>
      <c r="C78" s="110"/>
      <c r="D78" s="110"/>
      <c r="E78" s="110"/>
      <c r="F78" s="110"/>
      <c r="G78" s="110"/>
      <c r="H78" s="110"/>
      <c r="I78" s="110"/>
      <c r="J78" s="110"/>
      <c r="K78" s="110"/>
      <c r="L78" s="110"/>
      <c r="M78" s="110"/>
      <c r="N78" s="110"/>
      <c r="O78" s="110"/>
      <c r="P78" s="110"/>
      <c r="Q78" s="110"/>
      <c r="R78" s="110"/>
      <c r="S78" s="110"/>
      <c r="T78" s="110"/>
      <c r="U78" s="110"/>
      <c r="V78" s="110"/>
      <c r="W78" s="110"/>
      <c r="X78" s="110"/>
      <c r="Y78" s="110"/>
      <c r="Z78" s="110"/>
      <c r="AA78" s="113"/>
      <c r="AB78" s="99"/>
      <c r="AC78" s="99"/>
      <c r="AD78" s="99"/>
      <c r="AE78" s="99"/>
      <c r="AF78" s="99"/>
      <c r="AG78" s="99"/>
      <c r="AH78" s="99"/>
      <c r="AI78" s="99"/>
      <c r="AJ78" s="99"/>
      <c r="AK78" s="99"/>
      <c r="AL78" s="99"/>
    </row>
    <row r="79" spans="1:38">
      <c r="A79" s="97" t="s">
        <v>1310</v>
      </c>
      <c r="B79" s="110"/>
      <c r="C79" s="110"/>
      <c r="D79" s="110"/>
      <c r="E79" s="110"/>
      <c r="F79" s="110"/>
      <c r="G79" s="110"/>
      <c r="H79" s="110"/>
      <c r="I79" s="110"/>
      <c r="J79" s="110"/>
      <c r="K79" s="110"/>
      <c r="L79" s="110"/>
      <c r="M79" s="110"/>
      <c r="N79" s="110"/>
      <c r="O79" s="110"/>
      <c r="P79" s="110"/>
      <c r="Q79" s="110"/>
      <c r="R79" s="110"/>
      <c r="S79" s="110"/>
      <c r="T79" s="110"/>
      <c r="U79" s="110"/>
      <c r="V79" s="110"/>
      <c r="W79" s="110"/>
      <c r="X79" s="110"/>
      <c r="Y79" s="110"/>
      <c r="Z79" s="110"/>
      <c r="AA79" s="113"/>
      <c r="AB79" s="99"/>
      <c r="AC79" s="99"/>
      <c r="AD79" s="99"/>
      <c r="AE79" s="99"/>
      <c r="AF79" s="99"/>
      <c r="AG79" s="99"/>
      <c r="AH79" s="99"/>
      <c r="AI79" s="99"/>
      <c r="AJ79" s="99"/>
      <c r="AK79" s="99"/>
      <c r="AL79" s="99"/>
    </row>
    <row r="80" spans="1:38">
      <c r="A80" s="97" t="s">
        <v>1271</v>
      </c>
      <c r="B80" s="110"/>
      <c r="C80" s="110"/>
      <c r="D80" s="110"/>
      <c r="E80" s="110"/>
      <c r="F80" s="110"/>
      <c r="G80" s="110"/>
      <c r="H80" s="110"/>
      <c r="I80" s="110"/>
      <c r="J80" s="110"/>
      <c r="K80" s="110"/>
      <c r="L80" s="110"/>
      <c r="M80" s="110"/>
      <c r="N80" s="110"/>
      <c r="O80" s="110"/>
      <c r="P80" s="110"/>
      <c r="Q80" s="110"/>
      <c r="R80" s="110"/>
      <c r="S80" s="110"/>
      <c r="T80" s="110"/>
      <c r="U80" s="110"/>
      <c r="V80" s="110"/>
      <c r="W80" s="110"/>
      <c r="X80" s="110"/>
      <c r="Y80" s="110"/>
      <c r="Z80" s="110"/>
      <c r="AA80" s="113"/>
      <c r="AB80" s="99"/>
      <c r="AC80" s="99"/>
      <c r="AD80" s="99"/>
      <c r="AE80" s="99"/>
      <c r="AF80" s="99"/>
      <c r="AG80" s="99"/>
      <c r="AH80" s="99"/>
      <c r="AI80" s="99"/>
      <c r="AJ80" s="99"/>
      <c r="AK80" s="99"/>
      <c r="AL80" s="99"/>
    </row>
    <row r="81" spans="1:38">
      <c r="A81" s="97" t="s">
        <v>1311</v>
      </c>
      <c r="B81" s="110"/>
      <c r="C81" s="110"/>
      <c r="D81" s="110"/>
      <c r="E81" s="110"/>
      <c r="F81" s="110"/>
      <c r="G81" s="110"/>
      <c r="H81" s="110"/>
      <c r="I81" s="110"/>
      <c r="J81" s="110"/>
      <c r="K81" s="110"/>
      <c r="L81" s="110"/>
      <c r="M81" s="110"/>
      <c r="N81" s="110"/>
      <c r="O81" s="110"/>
      <c r="P81" s="110"/>
      <c r="Q81" s="110"/>
      <c r="R81" s="110"/>
      <c r="S81" s="110"/>
      <c r="T81" s="110"/>
      <c r="U81" s="110"/>
      <c r="V81" s="110"/>
      <c r="W81" s="110"/>
      <c r="X81" s="110"/>
      <c r="Y81" s="110"/>
      <c r="Z81" s="110"/>
      <c r="AA81" s="113"/>
      <c r="AB81" s="99"/>
      <c r="AC81" s="99"/>
      <c r="AD81" s="99"/>
      <c r="AE81" s="99"/>
      <c r="AF81" s="99"/>
      <c r="AG81" s="99"/>
      <c r="AH81" s="99"/>
      <c r="AI81" s="99"/>
      <c r="AJ81" s="99"/>
      <c r="AK81" s="99"/>
      <c r="AL81" s="99"/>
    </row>
    <row r="82" spans="1:38">
      <c r="A82" s="97" t="s">
        <v>1312</v>
      </c>
      <c r="B82" s="110"/>
      <c r="C82" s="110"/>
      <c r="D82" s="110"/>
      <c r="E82" s="110"/>
      <c r="F82" s="110"/>
      <c r="G82" s="110"/>
      <c r="H82" s="110"/>
      <c r="I82" s="110"/>
      <c r="J82" s="110"/>
      <c r="K82" s="110"/>
      <c r="L82" s="110"/>
      <c r="M82" s="110"/>
      <c r="N82" s="110"/>
      <c r="O82" s="110"/>
      <c r="P82" s="110"/>
      <c r="Q82" s="110"/>
      <c r="R82" s="110"/>
      <c r="S82" s="110"/>
      <c r="T82" s="110"/>
      <c r="U82" s="110"/>
      <c r="V82" s="110"/>
      <c r="W82" s="110"/>
      <c r="X82" s="110"/>
      <c r="Y82" s="110"/>
      <c r="Z82" s="110"/>
      <c r="AA82" s="113"/>
      <c r="AB82" s="99"/>
      <c r="AC82" s="99"/>
      <c r="AD82" s="99"/>
      <c r="AE82" s="99"/>
      <c r="AF82" s="99"/>
      <c r="AG82" s="99"/>
      <c r="AH82" s="99"/>
      <c r="AI82" s="99"/>
      <c r="AJ82" s="99"/>
      <c r="AK82" s="99"/>
      <c r="AL82" s="99"/>
    </row>
    <row r="83" spans="1:38">
      <c r="A83" s="97" t="s">
        <v>1313</v>
      </c>
      <c r="B83" s="110"/>
      <c r="C83" s="110"/>
      <c r="D83" s="110"/>
      <c r="E83" s="110"/>
      <c r="F83" s="110"/>
      <c r="G83" s="110"/>
      <c r="H83" s="110"/>
      <c r="I83" s="110"/>
      <c r="J83" s="110"/>
      <c r="K83" s="110"/>
      <c r="L83" s="110"/>
      <c r="M83" s="110"/>
      <c r="N83" s="110"/>
      <c r="O83" s="110"/>
      <c r="P83" s="110"/>
      <c r="Q83" s="110"/>
      <c r="R83" s="110"/>
      <c r="S83" s="110"/>
      <c r="T83" s="110"/>
      <c r="U83" s="110"/>
      <c r="V83" s="110"/>
      <c r="W83" s="110"/>
      <c r="X83" s="110"/>
      <c r="Y83" s="110"/>
      <c r="Z83" s="110"/>
      <c r="AA83" s="113"/>
      <c r="AB83" s="99"/>
      <c r="AC83" s="99"/>
      <c r="AD83" s="99"/>
      <c r="AE83" s="99"/>
      <c r="AF83" s="99"/>
      <c r="AG83" s="99"/>
      <c r="AH83" s="99"/>
      <c r="AI83" s="99"/>
      <c r="AJ83" s="99"/>
      <c r="AK83" s="99"/>
      <c r="AL83" s="99"/>
    </row>
    <row r="84" spans="1:38">
      <c r="A84" s="97" t="s">
        <v>1314</v>
      </c>
      <c r="B84" s="110"/>
      <c r="C84" s="110"/>
      <c r="D84" s="110"/>
      <c r="E84" s="110"/>
      <c r="F84" s="110"/>
      <c r="G84" s="110"/>
      <c r="H84" s="110"/>
      <c r="I84" s="110"/>
      <c r="J84" s="110"/>
      <c r="K84" s="110"/>
      <c r="L84" s="110"/>
      <c r="M84" s="110"/>
      <c r="N84" s="110"/>
      <c r="O84" s="110"/>
      <c r="P84" s="110"/>
      <c r="Q84" s="110"/>
      <c r="R84" s="110"/>
      <c r="S84" s="110"/>
      <c r="T84" s="110"/>
      <c r="U84" s="110"/>
      <c r="V84" s="110"/>
      <c r="W84" s="110"/>
      <c r="X84" s="110"/>
      <c r="Y84" s="110"/>
      <c r="Z84" s="110"/>
      <c r="AA84" s="113"/>
      <c r="AB84" s="99"/>
      <c r="AC84" s="99"/>
      <c r="AD84" s="99"/>
      <c r="AE84" s="99"/>
      <c r="AF84" s="99"/>
      <c r="AG84" s="99"/>
      <c r="AH84" s="99"/>
      <c r="AI84" s="99"/>
      <c r="AJ84" s="99"/>
      <c r="AK84" s="99"/>
      <c r="AL84" s="99"/>
    </row>
    <row r="85" spans="1:38">
      <c r="A85" s="97" t="s">
        <v>1315</v>
      </c>
      <c r="B85" s="110"/>
      <c r="C85" s="110"/>
      <c r="D85" s="110"/>
      <c r="E85" s="110"/>
      <c r="F85" s="110"/>
      <c r="G85" s="110"/>
      <c r="H85" s="110"/>
      <c r="I85" s="110"/>
      <c r="J85" s="110"/>
      <c r="K85" s="110"/>
      <c r="L85" s="110"/>
      <c r="M85" s="110"/>
      <c r="N85" s="110"/>
      <c r="O85" s="110"/>
      <c r="P85" s="110"/>
      <c r="Q85" s="110"/>
      <c r="R85" s="110"/>
      <c r="S85" s="110"/>
      <c r="T85" s="110"/>
      <c r="U85" s="110"/>
      <c r="V85" s="110"/>
      <c r="W85" s="110"/>
      <c r="X85" s="110"/>
      <c r="Y85" s="110"/>
      <c r="Z85" s="110"/>
      <c r="AA85" s="113"/>
      <c r="AB85" s="99"/>
      <c r="AC85" s="99"/>
      <c r="AD85" s="99"/>
      <c r="AE85" s="99"/>
      <c r="AF85" s="99"/>
      <c r="AG85" s="99"/>
      <c r="AH85" s="99"/>
      <c r="AI85" s="99"/>
      <c r="AJ85" s="99"/>
      <c r="AK85" s="99"/>
      <c r="AL85" s="99"/>
    </row>
    <row r="86" spans="1:38">
      <c r="A86" s="97" t="s">
        <v>1316</v>
      </c>
      <c r="B86" s="110"/>
      <c r="C86" s="110"/>
      <c r="D86" s="110"/>
      <c r="E86" s="110"/>
      <c r="F86" s="110"/>
      <c r="G86" s="110"/>
      <c r="H86" s="110"/>
      <c r="I86" s="110"/>
      <c r="J86" s="110"/>
      <c r="K86" s="110"/>
      <c r="L86" s="110"/>
      <c r="M86" s="110"/>
      <c r="N86" s="110"/>
      <c r="O86" s="110"/>
      <c r="P86" s="110"/>
      <c r="Q86" s="110"/>
      <c r="R86" s="110"/>
      <c r="S86" s="110"/>
      <c r="T86" s="110"/>
      <c r="U86" s="110"/>
      <c r="V86" s="110"/>
      <c r="W86" s="110"/>
      <c r="X86" s="110"/>
      <c r="Y86" s="110"/>
      <c r="Z86" s="110"/>
      <c r="AA86" s="113"/>
      <c r="AB86" s="99"/>
      <c r="AC86" s="99"/>
      <c r="AD86" s="99"/>
      <c r="AE86" s="99"/>
      <c r="AF86" s="99"/>
      <c r="AG86" s="99"/>
      <c r="AH86" s="99"/>
      <c r="AI86" s="99"/>
      <c r="AJ86" s="99"/>
      <c r="AK86" s="99"/>
      <c r="AL86" s="99"/>
    </row>
    <row r="87" spans="1:38">
      <c r="A87" s="97" t="s">
        <v>1317</v>
      </c>
      <c r="B87" s="110"/>
      <c r="C87" s="110"/>
      <c r="D87" s="110"/>
      <c r="E87" s="110"/>
      <c r="F87" s="110"/>
      <c r="G87" s="110"/>
      <c r="H87" s="110"/>
      <c r="I87" s="110"/>
      <c r="J87" s="110"/>
      <c r="K87" s="110"/>
      <c r="L87" s="110"/>
      <c r="M87" s="110"/>
      <c r="N87" s="110"/>
      <c r="O87" s="110"/>
      <c r="P87" s="110"/>
      <c r="Q87" s="110"/>
      <c r="R87" s="110"/>
      <c r="S87" s="110"/>
      <c r="T87" s="110"/>
      <c r="U87" s="110"/>
      <c r="V87" s="110"/>
      <c r="W87" s="110"/>
      <c r="X87" s="110"/>
      <c r="Y87" s="110"/>
      <c r="Z87" s="110"/>
      <c r="AA87" s="113"/>
      <c r="AB87" s="99"/>
      <c r="AC87" s="99"/>
      <c r="AD87" s="99"/>
      <c r="AE87" s="99"/>
      <c r="AF87" s="99"/>
      <c r="AG87" s="99"/>
      <c r="AH87" s="99"/>
      <c r="AI87" s="99"/>
      <c r="AJ87" s="99"/>
      <c r="AK87" s="99"/>
      <c r="AL87" s="99"/>
    </row>
    <row r="88" spans="1:38">
      <c r="A88" s="97" t="s">
        <v>1247</v>
      </c>
      <c r="B88" s="110"/>
      <c r="C88" s="110"/>
      <c r="D88" s="110"/>
      <c r="E88" s="110"/>
      <c r="F88" s="110"/>
      <c r="G88" s="110"/>
      <c r="H88" s="110"/>
      <c r="I88" s="110"/>
      <c r="J88" s="110"/>
      <c r="K88" s="110"/>
      <c r="L88" s="110"/>
      <c r="M88" s="110"/>
      <c r="N88" s="110"/>
      <c r="O88" s="110"/>
      <c r="P88" s="110"/>
      <c r="Q88" s="110"/>
      <c r="R88" s="110"/>
      <c r="S88" s="110"/>
      <c r="T88" s="110"/>
      <c r="U88" s="110"/>
      <c r="V88" s="110"/>
      <c r="W88" s="110"/>
      <c r="X88" s="110"/>
      <c r="Y88" s="110"/>
      <c r="Z88" s="110"/>
      <c r="AA88" s="113"/>
      <c r="AB88" s="99"/>
      <c r="AC88" s="99"/>
      <c r="AD88" s="99"/>
      <c r="AE88" s="99"/>
      <c r="AF88" s="99"/>
      <c r="AG88" s="99"/>
      <c r="AH88" s="99"/>
      <c r="AI88" s="99"/>
      <c r="AJ88" s="99"/>
      <c r="AK88" s="99"/>
      <c r="AL88" s="99"/>
    </row>
    <row r="89" spans="1:38">
      <c r="A89" s="97" t="s">
        <v>1318</v>
      </c>
      <c r="B89" s="110"/>
      <c r="C89" s="110"/>
      <c r="D89" s="110"/>
      <c r="E89" s="110"/>
      <c r="F89" s="110"/>
      <c r="G89" s="110"/>
      <c r="H89" s="110"/>
      <c r="I89" s="110"/>
      <c r="J89" s="110"/>
      <c r="K89" s="110"/>
      <c r="L89" s="110"/>
      <c r="M89" s="110"/>
      <c r="N89" s="110"/>
      <c r="O89" s="110"/>
      <c r="P89" s="110"/>
      <c r="Q89" s="110"/>
      <c r="R89" s="110"/>
      <c r="S89" s="110"/>
      <c r="T89" s="110"/>
      <c r="U89" s="110"/>
      <c r="V89" s="110"/>
      <c r="W89" s="110"/>
      <c r="X89" s="110"/>
      <c r="Y89" s="110"/>
      <c r="Z89" s="110"/>
      <c r="AA89" s="113"/>
      <c r="AB89" s="99"/>
      <c r="AC89" s="99"/>
      <c r="AD89" s="99"/>
      <c r="AE89" s="99"/>
      <c r="AF89" s="99"/>
      <c r="AG89" s="99"/>
      <c r="AH89" s="99"/>
      <c r="AI89" s="99"/>
      <c r="AJ89" s="99"/>
      <c r="AK89" s="99"/>
      <c r="AL89" s="99"/>
    </row>
    <row r="90" spans="1:38">
      <c r="A90" s="97" t="s">
        <v>1319</v>
      </c>
      <c r="B90" s="110"/>
      <c r="C90" s="110"/>
      <c r="D90" s="110"/>
      <c r="E90" s="110"/>
      <c r="F90" s="110"/>
      <c r="G90" s="110"/>
      <c r="H90" s="110"/>
      <c r="I90" s="110"/>
      <c r="J90" s="110"/>
      <c r="K90" s="110"/>
      <c r="L90" s="110"/>
      <c r="M90" s="110"/>
      <c r="N90" s="110"/>
      <c r="O90" s="110"/>
      <c r="P90" s="110"/>
      <c r="Q90" s="110"/>
      <c r="R90" s="110"/>
      <c r="S90" s="110"/>
      <c r="T90" s="110"/>
      <c r="U90" s="110"/>
      <c r="V90" s="110"/>
      <c r="W90" s="110"/>
      <c r="X90" s="110"/>
      <c r="Y90" s="110"/>
      <c r="Z90" s="110"/>
      <c r="AA90" s="113"/>
      <c r="AB90" s="99"/>
      <c r="AC90" s="99"/>
      <c r="AD90" s="99"/>
      <c r="AE90" s="99"/>
      <c r="AF90" s="99"/>
      <c r="AG90" s="99"/>
      <c r="AH90" s="99"/>
      <c r="AI90" s="99"/>
      <c r="AJ90" s="99"/>
      <c r="AK90" s="99"/>
      <c r="AL90" s="99"/>
    </row>
    <row r="91" spans="1:38">
      <c r="A91" s="97" t="s">
        <v>1320</v>
      </c>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10"/>
      <c r="AA91" s="113"/>
      <c r="AB91" s="99"/>
      <c r="AC91" s="99"/>
      <c r="AD91" s="99"/>
      <c r="AE91" s="99"/>
      <c r="AF91" s="99"/>
      <c r="AG91" s="99"/>
      <c r="AH91" s="99"/>
      <c r="AI91" s="99"/>
      <c r="AJ91" s="99"/>
      <c r="AK91" s="99"/>
      <c r="AL91" s="99"/>
    </row>
    <row r="92" spans="1:38">
      <c r="A92" s="97" t="s">
        <v>1321</v>
      </c>
      <c r="B92" s="110"/>
      <c r="C92" s="110"/>
      <c r="D92" s="110"/>
      <c r="E92" s="110"/>
      <c r="F92" s="110"/>
      <c r="G92" s="110"/>
      <c r="H92" s="110"/>
      <c r="I92" s="110"/>
      <c r="J92" s="110"/>
      <c r="K92" s="110"/>
      <c r="L92" s="110"/>
      <c r="M92" s="110"/>
      <c r="N92" s="110"/>
      <c r="O92" s="110"/>
      <c r="P92" s="110"/>
      <c r="Q92" s="110"/>
      <c r="R92" s="110"/>
      <c r="S92" s="110"/>
      <c r="T92" s="110"/>
      <c r="U92" s="110"/>
      <c r="V92" s="110"/>
      <c r="W92" s="110"/>
      <c r="X92" s="110"/>
      <c r="Y92" s="110"/>
      <c r="Z92" s="110"/>
      <c r="AA92" s="113"/>
      <c r="AB92" s="99"/>
      <c r="AC92" s="99"/>
      <c r="AD92" s="99"/>
      <c r="AE92" s="99"/>
      <c r="AF92" s="99"/>
      <c r="AG92" s="99"/>
      <c r="AH92" s="99"/>
      <c r="AI92" s="99"/>
      <c r="AJ92" s="99"/>
      <c r="AK92" s="99"/>
      <c r="AL92" s="99"/>
    </row>
    <row r="93" spans="1:38">
      <c r="A93" s="97" t="s">
        <v>1322</v>
      </c>
      <c r="B93" s="110"/>
      <c r="C93" s="110"/>
      <c r="D93" s="110"/>
      <c r="E93" s="110"/>
      <c r="F93" s="110"/>
      <c r="G93" s="110"/>
      <c r="H93" s="110"/>
      <c r="I93" s="110"/>
      <c r="J93" s="110"/>
      <c r="K93" s="110"/>
      <c r="L93" s="110"/>
      <c r="M93" s="110"/>
      <c r="N93" s="110"/>
      <c r="O93" s="110"/>
      <c r="P93" s="110"/>
      <c r="Q93" s="110"/>
      <c r="R93" s="110"/>
      <c r="S93" s="110"/>
      <c r="T93" s="110"/>
      <c r="U93" s="110"/>
      <c r="V93" s="110"/>
      <c r="W93" s="110"/>
      <c r="X93" s="110"/>
      <c r="Y93" s="110"/>
      <c r="Z93" s="110"/>
      <c r="AA93" s="113"/>
      <c r="AB93" s="99"/>
      <c r="AC93" s="99"/>
      <c r="AD93" s="99"/>
      <c r="AE93" s="99"/>
      <c r="AF93" s="99"/>
      <c r="AG93" s="99"/>
      <c r="AH93" s="99"/>
      <c r="AI93" s="99"/>
      <c r="AJ93" s="99"/>
      <c r="AK93" s="99"/>
      <c r="AL93" s="99"/>
    </row>
    <row r="94" spans="1:38">
      <c r="A94" s="97" t="s">
        <v>1323</v>
      </c>
      <c r="B94" s="110"/>
      <c r="C94" s="110"/>
      <c r="D94" s="110"/>
      <c r="E94" s="110"/>
      <c r="F94" s="110"/>
      <c r="G94" s="110"/>
      <c r="H94" s="110"/>
      <c r="I94" s="110"/>
      <c r="J94" s="110"/>
      <c r="K94" s="110"/>
      <c r="L94" s="110"/>
      <c r="M94" s="110"/>
      <c r="N94" s="110"/>
      <c r="O94" s="110"/>
      <c r="P94" s="110"/>
      <c r="Q94" s="110"/>
      <c r="R94" s="110"/>
      <c r="S94" s="110"/>
      <c r="T94" s="110"/>
      <c r="U94" s="110"/>
      <c r="V94" s="110"/>
      <c r="W94" s="110"/>
      <c r="X94" s="110"/>
      <c r="Y94" s="110"/>
      <c r="Z94" s="110"/>
      <c r="AA94" s="113"/>
      <c r="AB94" s="99"/>
      <c r="AC94" s="99"/>
      <c r="AD94" s="99"/>
      <c r="AE94" s="99"/>
      <c r="AF94" s="99"/>
      <c r="AG94" s="99"/>
      <c r="AH94" s="99"/>
      <c r="AI94" s="99"/>
      <c r="AJ94" s="99"/>
      <c r="AK94" s="99"/>
      <c r="AL94" s="99"/>
    </row>
    <row r="95" spans="1:38">
      <c r="A95" s="97" t="s">
        <v>1324</v>
      </c>
      <c r="B95" s="110"/>
      <c r="C95" s="110"/>
      <c r="D95" s="110"/>
      <c r="E95" s="110"/>
      <c r="F95" s="110"/>
      <c r="G95" s="110"/>
      <c r="H95" s="110"/>
      <c r="I95" s="110"/>
      <c r="J95" s="110"/>
      <c r="K95" s="110"/>
      <c r="L95" s="110"/>
      <c r="M95" s="110"/>
      <c r="N95" s="110"/>
      <c r="O95" s="110"/>
      <c r="P95" s="110"/>
      <c r="Q95" s="110"/>
      <c r="R95" s="110"/>
      <c r="S95" s="110"/>
      <c r="T95" s="110"/>
      <c r="U95" s="110"/>
      <c r="V95" s="110"/>
      <c r="W95" s="110"/>
      <c r="X95" s="110"/>
      <c r="Y95" s="110"/>
      <c r="Z95" s="110"/>
      <c r="AA95" s="113"/>
      <c r="AB95" s="99"/>
      <c r="AC95" s="99"/>
      <c r="AD95" s="99"/>
      <c r="AE95" s="99"/>
      <c r="AF95" s="99"/>
      <c r="AG95" s="99"/>
      <c r="AH95" s="99"/>
      <c r="AI95" s="99"/>
      <c r="AJ95" s="99"/>
      <c r="AK95" s="99"/>
      <c r="AL95" s="99"/>
    </row>
    <row r="96" spans="1:38">
      <c r="A96" s="97" t="s">
        <v>1325</v>
      </c>
      <c r="B96" s="110"/>
      <c r="C96" s="110"/>
      <c r="D96" s="110"/>
      <c r="E96" s="110"/>
      <c r="F96" s="110"/>
      <c r="G96" s="110"/>
      <c r="H96" s="110"/>
      <c r="I96" s="110"/>
      <c r="J96" s="110"/>
      <c r="K96" s="110"/>
      <c r="L96" s="110"/>
      <c r="M96" s="110"/>
      <c r="N96" s="110"/>
      <c r="O96" s="110"/>
      <c r="P96" s="110"/>
      <c r="Q96" s="110"/>
      <c r="R96" s="110"/>
      <c r="S96" s="110"/>
      <c r="T96" s="110"/>
      <c r="U96" s="110"/>
      <c r="V96" s="110"/>
      <c r="W96" s="110"/>
      <c r="X96" s="110"/>
      <c r="Y96" s="110"/>
      <c r="Z96" s="110"/>
      <c r="AA96" s="113"/>
      <c r="AB96" s="99"/>
      <c r="AC96" s="99"/>
      <c r="AD96" s="99"/>
      <c r="AE96" s="99"/>
      <c r="AF96" s="99"/>
      <c r="AG96" s="99"/>
      <c r="AH96" s="99"/>
      <c r="AI96" s="99"/>
      <c r="AJ96" s="99"/>
      <c r="AK96" s="99"/>
      <c r="AL96" s="99"/>
    </row>
    <row r="97" spans="1:38">
      <c r="A97" s="97" t="s">
        <v>1326</v>
      </c>
      <c r="B97" s="110"/>
      <c r="C97" s="110"/>
      <c r="D97" s="110"/>
      <c r="E97" s="110"/>
      <c r="F97" s="110"/>
      <c r="G97" s="110"/>
      <c r="H97" s="110"/>
      <c r="I97" s="110"/>
      <c r="J97" s="110"/>
      <c r="K97" s="110"/>
      <c r="L97" s="110"/>
      <c r="M97" s="110"/>
      <c r="N97" s="110"/>
      <c r="O97" s="110"/>
      <c r="P97" s="110"/>
      <c r="Q97" s="110"/>
      <c r="R97" s="110"/>
      <c r="S97" s="110"/>
      <c r="T97" s="110"/>
      <c r="U97" s="110"/>
      <c r="V97" s="110"/>
      <c r="W97" s="110"/>
      <c r="X97" s="110"/>
      <c r="Y97" s="110"/>
      <c r="Z97" s="110"/>
      <c r="AA97" s="113"/>
      <c r="AB97" s="99"/>
      <c r="AC97" s="99"/>
      <c r="AD97" s="99"/>
      <c r="AE97" s="99"/>
      <c r="AF97" s="99"/>
      <c r="AG97" s="99"/>
      <c r="AH97" s="99"/>
      <c r="AI97" s="99"/>
      <c r="AJ97" s="99"/>
      <c r="AK97" s="99"/>
      <c r="AL97" s="99"/>
    </row>
    <row r="98" spans="1:38">
      <c r="A98" s="97" t="s">
        <v>1327</v>
      </c>
      <c r="B98" s="110"/>
      <c r="C98" s="110"/>
      <c r="D98" s="110"/>
      <c r="E98" s="110"/>
      <c r="F98" s="110"/>
      <c r="G98" s="110"/>
      <c r="H98" s="110"/>
      <c r="I98" s="110"/>
      <c r="J98" s="110"/>
      <c r="K98" s="110"/>
      <c r="L98" s="110"/>
      <c r="M98" s="110"/>
      <c r="N98" s="110"/>
      <c r="O98" s="110"/>
      <c r="P98" s="110"/>
      <c r="Q98" s="110"/>
      <c r="R98" s="110"/>
      <c r="S98" s="110"/>
      <c r="T98" s="110"/>
      <c r="U98" s="110"/>
      <c r="V98" s="110"/>
      <c r="W98" s="110"/>
      <c r="X98" s="110"/>
      <c r="Y98" s="110"/>
      <c r="Z98" s="110"/>
      <c r="AA98" s="113"/>
      <c r="AB98" s="99"/>
      <c r="AC98" s="99"/>
      <c r="AD98" s="99"/>
      <c r="AE98" s="99"/>
      <c r="AF98" s="99"/>
      <c r="AG98" s="99"/>
      <c r="AH98" s="99"/>
      <c r="AI98" s="99"/>
      <c r="AJ98" s="99"/>
      <c r="AK98" s="99"/>
      <c r="AL98" s="99"/>
    </row>
  </sheetData>
  <mergeCells count="5">
    <mergeCell ref="A2:AL2"/>
    <mergeCell ref="A3:AL3"/>
    <mergeCell ref="C4:AL4"/>
    <mergeCell ref="A4:A5"/>
    <mergeCell ref="B4:B5"/>
  </mergeCells>
  <phoneticPr fontId="31" type="noConversion"/>
  <printOptions horizontalCentered="1"/>
  <pageMargins left="0.47152777777777799" right="0.47152777777777799" top="0.59027777777777801" bottom="0.47152777777777799" header="0.31388888888888899" footer="0.31388888888888899"/>
  <pageSetup paperSize="9" scale="76" fitToHeight="0" orientation="landscape"/>
</worksheet>
</file>

<file path=xl/worksheets/sheet11.xml><?xml version="1.0" encoding="utf-8"?>
<worksheet xmlns="http://schemas.openxmlformats.org/spreadsheetml/2006/main" xmlns:r="http://schemas.openxmlformats.org/officeDocument/2006/relationships">
  <sheetPr>
    <tabColor rgb="FF92D050"/>
  </sheetPr>
  <dimension ref="A1:W98"/>
  <sheetViews>
    <sheetView showGridLines="0" showZeros="0" workbookViewId="0">
      <selection activeCell="J18" sqref="J18"/>
    </sheetView>
  </sheetViews>
  <sheetFormatPr defaultColWidth="5.75" defaultRowHeight="13.5"/>
  <cols>
    <col min="1" max="1" width="17.125" style="92" customWidth="1"/>
    <col min="2" max="2" width="7.375" style="92" customWidth="1"/>
    <col min="3" max="10" width="5.625" style="92" customWidth="1"/>
    <col min="11" max="11" width="5.625" style="93" customWidth="1"/>
    <col min="12" max="15" width="5.625" style="92" customWidth="1"/>
    <col min="16" max="16" width="5.625" style="93" customWidth="1"/>
    <col min="17" max="22" width="5.625" style="92" customWidth="1"/>
    <col min="23" max="23" width="5.5" style="92" customWidth="1"/>
    <col min="24" max="16384" width="5.75" style="92"/>
  </cols>
  <sheetData>
    <row r="1" spans="1:23" ht="14.25">
      <c r="A1" s="22" t="s">
        <v>1374</v>
      </c>
    </row>
    <row r="2" spans="1:23" s="91" customFormat="1" ht="33.950000000000003" customHeight="1">
      <c r="A2" s="298" t="s">
        <v>1336</v>
      </c>
      <c r="B2" s="298"/>
      <c r="C2" s="298"/>
      <c r="D2" s="298"/>
      <c r="E2" s="298"/>
      <c r="F2" s="298"/>
      <c r="G2" s="298"/>
      <c r="H2" s="298"/>
      <c r="I2" s="298"/>
      <c r="J2" s="298"/>
      <c r="K2" s="298"/>
      <c r="L2" s="298"/>
      <c r="M2" s="298"/>
      <c r="N2" s="298"/>
      <c r="O2" s="298"/>
      <c r="P2" s="298"/>
      <c r="Q2" s="298"/>
      <c r="R2" s="298"/>
      <c r="S2" s="298"/>
      <c r="T2" s="298"/>
      <c r="U2" s="298"/>
      <c r="V2" s="298"/>
      <c r="W2" s="298"/>
    </row>
    <row r="3" spans="1:23" ht="17.100000000000001" customHeight="1">
      <c r="A3" s="94"/>
      <c r="B3" s="95"/>
      <c r="C3" s="95"/>
      <c r="D3" s="95"/>
      <c r="E3" s="95"/>
      <c r="F3" s="95"/>
      <c r="G3" s="95"/>
      <c r="H3" s="95"/>
      <c r="I3" s="95"/>
      <c r="J3" s="95"/>
      <c r="K3" s="95"/>
      <c r="L3" s="95"/>
      <c r="M3" s="95"/>
      <c r="N3" s="95"/>
      <c r="O3" s="95"/>
      <c r="P3" s="95"/>
      <c r="Q3" s="95"/>
      <c r="R3" s="95"/>
      <c r="S3" s="95"/>
      <c r="T3" s="95"/>
      <c r="U3" s="95"/>
      <c r="V3" s="103"/>
      <c r="W3" s="94" t="s">
        <v>25</v>
      </c>
    </row>
    <row r="4" spans="1:23" ht="31.5" customHeight="1">
      <c r="A4" s="288" t="s">
        <v>1375</v>
      </c>
      <c r="B4" s="295" t="s">
        <v>1376</v>
      </c>
      <c r="C4" s="295"/>
      <c r="D4" s="295"/>
      <c r="E4" s="295"/>
      <c r="F4" s="295"/>
      <c r="G4" s="295"/>
      <c r="H4" s="295"/>
      <c r="I4" s="295"/>
      <c r="J4" s="295"/>
      <c r="K4" s="295"/>
      <c r="L4" s="295"/>
      <c r="M4" s="295"/>
      <c r="N4" s="295"/>
      <c r="O4" s="295"/>
      <c r="P4" s="295"/>
      <c r="Q4" s="295"/>
      <c r="R4" s="295"/>
      <c r="S4" s="295"/>
      <c r="T4" s="295"/>
      <c r="U4" s="295"/>
      <c r="V4" s="295"/>
      <c r="W4" s="295"/>
    </row>
    <row r="5" spans="1:23" ht="72.75" customHeight="1">
      <c r="A5" s="290"/>
      <c r="B5" s="96" t="s">
        <v>1377</v>
      </c>
      <c r="C5" s="96" t="s">
        <v>1378</v>
      </c>
      <c r="D5" s="96" t="s">
        <v>1379</v>
      </c>
      <c r="E5" s="96" t="s">
        <v>1380</v>
      </c>
      <c r="F5" s="96" t="s">
        <v>1381</v>
      </c>
      <c r="G5" s="96" t="s">
        <v>1382</v>
      </c>
      <c r="H5" s="96" t="s">
        <v>1383</v>
      </c>
      <c r="I5" s="96" t="s">
        <v>1384</v>
      </c>
      <c r="J5" s="96" t="s">
        <v>1385</v>
      </c>
      <c r="K5" s="96" t="s">
        <v>1386</v>
      </c>
      <c r="L5" s="96" t="s">
        <v>1387</v>
      </c>
      <c r="M5" s="96" t="s">
        <v>1388</v>
      </c>
      <c r="N5" s="96" t="s">
        <v>1389</v>
      </c>
      <c r="O5" s="96" t="s">
        <v>1390</v>
      </c>
      <c r="P5" s="96" t="s">
        <v>1391</v>
      </c>
      <c r="Q5" s="96" t="s">
        <v>1392</v>
      </c>
      <c r="R5" s="96" t="s">
        <v>1393</v>
      </c>
      <c r="S5" s="96" t="s">
        <v>1394</v>
      </c>
      <c r="T5" s="96" t="s">
        <v>1395</v>
      </c>
      <c r="U5" s="96" t="s">
        <v>1396</v>
      </c>
      <c r="V5" s="96" t="s">
        <v>1397</v>
      </c>
      <c r="W5" s="96" t="s">
        <v>1398</v>
      </c>
    </row>
    <row r="6" spans="1:23" ht="17.25" customHeight="1">
      <c r="A6" s="97" t="s">
        <v>1242</v>
      </c>
      <c r="B6" s="98"/>
      <c r="C6" s="98"/>
      <c r="D6" s="98"/>
      <c r="E6" s="98"/>
      <c r="F6" s="98"/>
      <c r="G6" s="98"/>
      <c r="H6" s="98"/>
      <c r="I6" s="98"/>
      <c r="J6" s="98"/>
      <c r="K6" s="101"/>
      <c r="L6" s="98"/>
      <c r="M6" s="98"/>
      <c r="N6" s="98"/>
      <c r="O6" s="98"/>
      <c r="P6" s="101"/>
      <c r="Q6" s="98"/>
      <c r="R6" s="98"/>
      <c r="S6" s="98"/>
      <c r="T6" s="98"/>
      <c r="U6" s="98"/>
      <c r="V6" s="98"/>
      <c r="W6" s="98"/>
    </row>
    <row r="7" spans="1:23" ht="17.25" customHeight="1">
      <c r="A7" s="97" t="s">
        <v>1243</v>
      </c>
      <c r="B7" s="98"/>
      <c r="C7" s="98"/>
      <c r="D7" s="98"/>
      <c r="E7" s="98"/>
      <c r="F7" s="98"/>
      <c r="G7" s="98"/>
      <c r="H7" s="98"/>
      <c r="I7" s="98"/>
      <c r="J7" s="98"/>
      <c r="K7" s="101"/>
      <c r="L7" s="98"/>
      <c r="M7" s="98"/>
      <c r="N7" s="98"/>
      <c r="O7" s="98"/>
      <c r="P7" s="101"/>
      <c r="Q7" s="98"/>
      <c r="R7" s="98"/>
      <c r="S7" s="98"/>
      <c r="T7" s="98"/>
      <c r="U7" s="98"/>
      <c r="V7" s="98"/>
      <c r="W7" s="98"/>
    </row>
    <row r="8" spans="1:23" ht="17.25" customHeight="1">
      <c r="A8" s="97" t="s">
        <v>1244</v>
      </c>
      <c r="B8" s="98"/>
      <c r="C8" s="98"/>
      <c r="D8" s="98"/>
      <c r="E8" s="98"/>
      <c r="F8" s="98"/>
      <c r="G8" s="98"/>
      <c r="H8" s="98"/>
      <c r="I8" s="98"/>
      <c r="J8" s="98"/>
      <c r="K8" s="101"/>
      <c r="L8" s="98"/>
      <c r="M8" s="98"/>
      <c r="N8" s="98"/>
      <c r="O8" s="98"/>
      <c r="P8" s="101"/>
      <c r="Q8" s="98"/>
      <c r="R8" s="98"/>
      <c r="S8" s="98"/>
      <c r="T8" s="98"/>
      <c r="U8" s="98"/>
      <c r="V8" s="98"/>
      <c r="W8" s="98"/>
    </row>
    <row r="9" spans="1:23" ht="17.25" customHeight="1">
      <c r="A9" s="97" t="s">
        <v>1245</v>
      </c>
      <c r="B9" s="99"/>
      <c r="C9" s="99"/>
      <c r="D9" s="99"/>
      <c r="E9" s="99"/>
      <c r="F9" s="99"/>
      <c r="G9" s="99"/>
      <c r="H9" s="99"/>
      <c r="I9" s="99"/>
      <c r="J9" s="99"/>
      <c r="K9" s="102"/>
      <c r="L9" s="99"/>
      <c r="M9" s="99"/>
      <c r="N9" s="99"/>
      <c r="O9" s="99"/>
      <c r="P9" s="102"/>
      <c r="Q9" s="99"/>
      <c r="R9" s="99"/>
      <c r="S9" s="99"/>
      <c r="T9" s="99"/>
      <c r="U9" s="99"/>
      <c r="V9" s="99"/>
      <c r="W9" s="99"/>
    </row>
    <row r="10" spans="1:23" ht="17.25" customHeight="1">
      <c r="A10" s="100" t="s">
        <v>1246</v>
      </c>
      <c r="B10" s="99"/>
      <c r="C10" s="99"/>
      <c r="D10" s="99"/>
      <c r="E10" s="99"/>
      <c r="F10" s="99"/>
      <c r="G10" s="99"/>
      <c r="H10" s="99"/>
      <c r="I10" s="99"/>
      <c r="J10" s="99"/>
      <c r="K10" s="102"/>
      <c r="L10" s="99"/>
      <c r="M10" s="99"/>
      <c r="N10" s="99"/>
      <c r="O10" s="99"/>
      <c r="P10" s="102"/>
      <c r="Q10" s="99"/>
      <c r="R10" s="99"/>
      <c r="S10" s="99"/>
      <c r="T10" s="99"/>
      <c r="U10" s="99"/>
      <c r="V10" s="99"/>
      <c r="W10" s="99"/>
    </row>
    <row r="11" spans="1:23" ht="17.25" customHeight="1">
      <c r="A11" s="100" t="s">
        <v>1247</v>
      </c>
      <c r="B11" s="99"/>
      <c r="C11" s="99"/>
      <c r="D11" s="99"/>
      <c r="E11" s="99"/>
      <c r="F11" s="99"/>
      <c r="G11" s="99"/>
      <c r="H11" s="99"/>
      <c r="I11" s="99"/>
      <c r="J11" s="99"/>
      <c r="K11" s="102"/>
      <c r="L11" s="99"/>
      <c r="M11" s="99"/>
      <c r="N11" s="99"/>
      <c r="O11" s="99"/>
      <c r="P11" s="102"/>
      <c r="Q11" s="99"/>
      <c r="R11" s="99"/>
      <c r="S11" s="99"/>
      <c r="T11" s="99"/>
      <c r="U11" s="99"/>
      <c r="V11" s="99"/>
      <c r="W11" s="99"/>
    </row>
    <row r="12" spans="1:23" ht="17.25" customHeight="1">
      <c r="A12" s="100" t="s">
        <v>1248</v>
      </c>
      <c r="B12" s="99"/>
      <c r="C12" s="99"/>
      <c r="D12" s="99"/>
      <c r="E12" s="99"/>
      <c r="F12" s="99"/>
      <c r="G12" s="99"/>
      <c r="H12" s="99"/>
      <c r="I12" s="99"/>
      <c r="J12" s="99"/>
      <c r="K12" s="102"/>
      <c r="L12" s="99"/>
      <c r="M12" s="99"/>
      <c r="N12" s="99"/>
      <c r="O12" s="99"/>
      <c r="P12" s="102"/>
      <c r="Q12" s="99"/>
      <c r="R12" s="99"/>
      <c r="S12" s="99"/>
      <c r="T12" s="99"/>
      <c r="U12" s="99"/>
      <c r="V12" s="99"/>
      <c r="W12" s="99"/>
    </row>
    <row r="13" spans="1:23" ht="17.25" customHeight="1">
      <c r="A13" s="100" t="s">
        <v>1249</v>
      </c>
      <c r="B13" s="99"/>
      <c r="C13" s="99"/>
      <c r="D13" s="99"/>
      <c r="E13" s="99"/>
      <c r="F13" s="99"/>
      <c r="G13" s="99"/>
      <c r="H13" s="99"/>
      <c r="I13" s="99"/>
      <c r="J13" s="99"/>
      <c r="K13" s="102"/>
      <c r="L13" s="99"/>
      <c r="M13" s="99"/>
      <c r="N13" s="99"/>
      <c r="O13" s="99"/>
      <c r="P13" s="102"/>
      <c r="Q13" s="99"/>
      <c r="R13" s="99"/>
      <c r="S13" s="99"/>
      <c r="T13" s="99"/>
      <c r="U13" s="99"/>
      <c r="V13" s="99"/>
      <c r="W13" s="99"/>
    </row>
    <row r="14" spans="1:23" ht="17.25" customHeight="1">
      <c r="A14" s="100" t="s">
        <v>1250</v>
      </c>
      <c r="B14" s="99"/>
      <c r="C14" s="99"/>
      <c r="D14" s="99"/>
      <c r="E14" s="99"/>
      <c r="F14" s="99"/>
      <c r="G14" s="99"/>
      <c r="H14" s="99"/>
      <c r="I14" s="99"/>
      <c r="J14" s="99"/>
      <c r="K14" s="102"/>
      <c r="L14" s="99"/>
      <c r="M14" s="99"/>
      <c r="N14" s="99"/>
      <c r="O14" s="99"/>
      <c r="P14" s="102"/>
      <c r="Q14" s="99"/>
      <c r="R14" s="99"/>
      <c r="S14" s="99"/>
      <c r="T14" s="99"/>
      <c r="U14" s="99"/>
      <c r="V14" s="99"/>
      <c r="W14" s="99"/>
    </row>
    <row r="15" spans="1:23" ht="17.25" customHeight="1">
      <c r="A15" s="100" t="s">
        <v>1251</v>
      </c>
      <c r="B15" s="99"/>
      <c r="C15" s="99"/>
      <c r="D15" s="99"/>
      <c r="E15" s="99"/>
      <c r="F15" s="99"/>
      <c r="G15" s="99"/>
      <c r="H15" s="99"/>
      <c r="I15" s="99"/>
      <c r="J15" s="99"/>
      <c r="K15" s="102"/>
      <c r="L15" s="99"/>
      <c r="M15" s="99"/>
      <c r="N15" s="99"/>
      <c r="O15" s="99"/>
      <c r="P15" s="102"/>
      <c r="Q15" s="99"/>
      <c r="R15" s="99"/>
      <c r="S15" s="99"/>
      <c r="T15" s="99"/>
      <c r="U15" s="99"/>
      <c r="V15" s="99"/>
      <c r="W15" s="99"/>
    </row>
    <row r="16" spans="1:23" ht="17.25" customHeight="1">
      <c r="A16" s="100" t="s">
        <v>1252</v>
      </c>
      <c r="B16" s="99"/>
      <c r="C16" s="99"/>
      <c r="D16" s="99"/>
      <c r="E16" s="99"/>
      <c r="F16" s="99"/>
      <c r="G16" s="99"/>
      <c r="H16" s="99"/>
      <c r="I16" s="99"/>
      <c r="J16" s="99"/>
      <c r="K16" s="102"/>
      <c r="L16" s="99"/>
      <c r="M16" s="99"/>
      <c r="N16" s="99"/>
      <c r="O16" s="99"/>
      <c r="P16" s="102"/>
      <c r="Q16" s="99"/>
      <c r="R16" s="99"/>
      <c r="S16" s="99"/>
      <c r="T16" s="99"/>
      <c r="U16" s="99"/>
      <c r="V16" s="99"/>
      <c r="W16" s="99"/>
    </row>
    <row r="17" spans="1:23" ht="17.25" customHeight="1">
      <c r="A17" s="100" t="s">
        <v>1253</v>
      </c>
      <c r="B17" s="238">
        <v>0</v>
      </c>
      <c r="C17" s="238">
        <v>0</v>
      </c>
      <c r="D17" s="238">
        <v>0</v>
      </c>
      <c r="E17" s="238">
        <v>0</v>
      </c>
      <c r="F17" s="238">
        <v>0</v>
      </c>
      <c r="G17" s="238">
        <v>0</v>
      </c>
      <c r="H17" s="238">
        <v>0</v>
      </c>
      <c r="I17" s="238">
        <v>0</v>
      </c>
      <c r="J17" s="238">
        <v>0</v>
      </c>
      <c r="K17" s="239">
        <v>0</v>
      </c>
      <c r="L17" s="238">
        <v>0</v>
      </c>
      <c r="M17" s="238">
        <v>0</v>
      </c>
      <c r="N17" s="238">
        <v>0</v>
      </c>
      <c r="O17" s="238">
        <v>0</v>
      </c>
      <c r="P17" s="239">
        <v>0</v>
      </c>
      <c r="Q17" s="238">
        <v>0</v>
      </c>
      <c r="R17" s="238">
        <v>0</v>
      </c>
      <c r="S17" s="238">
        <v>0</v>
      </c>
      <c r="T17" s="238">
        <v>0</v>
      </c>
      <c r="U17" s="238">
        <v>0</v>
      </c>
      <c r="V17" s="238">
        <v>0</v>
      </c>
      <c r="W17" s="238">
        <v>0</v>
      </c>
    </row>
    <row r="18" spans="1:23" ht="15.95" customHeight="1">
      <c r="A18" s="97" t="s">
        <v>1254</v>
      </c>
      <c r="B18" s="99"/>
      <c r="C18" s="99"/>
      <c r="D18" s="99"/>
      <c r="E18" s="99"/>
      <c r="F18" s="99"/>
      <c r="G18" s="99"/>
      <c r="H18" s="99"/>
      <c r="I18" s="99"/>
      <c r="J18" s="99"/>
      <c r="K18" s="102"/>
      <c r="L18" s="99"/>
      <c r="M18" s="99"/>
      <c r="N18" s="99"/>
      <c r="O18" s="99"/>
      <c r="P18" s="102"/>
      <c r="Q18" s="99"/>
      <c r="R18" s="99"/>
      <c r="S18" s="99"/>
      <c r="T18" s="99"/>
      <c r="U18" s="99"/>
      <c r="V18" s="99"/>
      <c r="W18" s="99"/>
    </row>
    <row r="19" spans="1:23" ht="15.95" customHeight="1">
      <c r="A19" s="97" t="s">
        <v>1255</v>
      </c>
      <c r="B19" s="99"/>
      <c r="C19" s="99"/>
      <c r="D19" s="99"/>
      <c r="E19" s="99"/>
      <c r="F19" s="99"/>
      <c r="G19" s="99"/>
      <c r="H19" s="99"/>
      <c r="I19" s="99"/>
      <c r="J19" s="99"/>
      <c r="K19" s="102"/>
      <c r="L19" s="99"/>
      <c r="M19" s="99"/>
      <c r="N19" s="99"/>
      <c r="O19" s="99"/>
      <c r="P19" s="102"/>
      <c r="Q19" s="99"/>
      <c r="R19" s="99"/>
      <c r="S19" s="99"/>
      <c r="T19" s="99"/>
      <c r="U19" s="99"/>
      <c r="V19" s="99"/>
      <c r="W19" s="99"/>
    </row>
    <row r="20" spans="1:23" ht="15.95" customHeight="1">
      <c r="A20" s="97" t="s">
        <v>1256</v>
      </c>
      <c r="B20" s="99"/>
      <c r="C20" s="99"/>
      <c r="D20" s="99"/>
      <c r="E20" s="99"/>
      <c r="F20" s="99"/>
      <c r="G20" s="99"/>
      <c r="H20" s="99"/>
      <c r="I20" s="99"/>
      <c r="J20" s="99"/>
      <c r="K20" s="102"/>
      <c r="L20" s="99"/>
      <c r="M20" s="99"/>
      <c r="N20" s="99"/>
      <c r="O20" s="99"/>
      <c r="P20" s="102"/>
      <c r="Q20" s="99"/>
      <c r="R20" s="99"/>
      <c r="S20" s="99"/>
      <c r="T20" s="99"/>
      <c r="U20" s="99"/>
      <c r="V20" s="99"/>
      <c r="W20" s="99"/>
    </row>
    <row r="21" spans="1:23" ht="15.95" customHeight="1">
      <c r="A21" s="100" t="s">
        <v>1257</v>
      </c>
      <c r="B21" s="99"/>
      <c r="C21" s="99"/>
      <c r="D21" s="99"/>
      <c r="E21" s="99"/>
      <c r="F21" s="99"/>
      <c r="G21" s="99"/>
      <c r="H21" s="99"/>
      <c r="I21" s="99"/>
      <c r="J21" s="99"/>
      <c r="K21" s="102"/>
      <c r="L21" s="99"/>
      <c r="M21" s="99"/>
      <c r="N21" s="99"/>
      <c r="O21" s="99"/>
      <c r="P21" s="102"/>
      <c r="Q21" s="99"/>
      <c r="R21" s="99"/>
      <c r="S21" s="99"/>
      <c r="T21" s="99"/>
      <c r="U21" s="99"/>
      <c r="V21" s="99"/>
      <c r="W21" s="99"/>
    </row>
    <row r="22" spans="1:23" ht="15.95" customHeight="1">
      <c r="A22" s="97" t="s">
        <v>1258</v>
      </c>
      <c r="B22" s="99"/>
      <c r="C22" s="99"/>
      <c r="D22" s="99"/>
      <c r="E22" s="99"/>
      <c r="F22" s="99"/>
      <c r="G22" s="99"/>
      <c r="H22" s="99"/>
      <c r="I22" s="99"/>
      <c r="J22" s="99"/>
      <c r="K22" s="102"/>
      <c r="L22" s="99"/>
      <c r="M22" s="99"/>
      <c r="N22" s="99"/>
      <c r="O22" s="99"/>
      <c r="P22" s="102"/>
      <c r="Q22" s="99"/>
      <c r="R22" s="99"/>
      <c r="S22" s="99"/>
      <c r="T22" s="99"/>
      <c r="U22" s="99"/>
      <c r="V22" s="99"/>
      <c r="W22" s="99"/>
    </row>
    <row r="23" spans="1:23" ht="15.95" customHeight="1">
      <c r="A23" s="97" t="s">
        <v>1259</v>
      </c>
      <c r="B23" s="99"/>
      <c r="C23" s="99"/>
      <c r="D23" s="99"/>
      <c r="E23" s="99"/>
      <c r="F23" s="99"/>
      <c r="G23" s="99"/>
      <c r="H23" s="99"/>
      <c r="I23" s="99"/>
      <c r="J23" s="99"/>
      <c r="K23" s="102"/>
      <c r="L23" s="99"/>
      <c r="M23" s="99"/>
      <c r="N23" s="99"/>
      <c r="O23" s="99"/>
      <c r="P23" s="102"/>
      <c r="Q23" s="99"/>
      <c r="R23" s="99"/>
      <c r="S23" s="99"/>
      <c r="T23" s="99"/>
      <c r="U23" s="99"/>
      <c r="V23" s="99"/>
      <c r="W23" s="99"/>
    </row>
    <row r="24" spans="1:23" ht="15.95" customHeight="1">
      <c r="A24" s="97" t="s">
        <v>1247</v>
      </c>
      <c r="B24" s="99"/>
      <c r="C24" s="99"/>
      <c r="D24" s="99"/>
      <c r="E24" s="99"/>
      <c r="F24" s="99"/>
      <c r="G24" s="99"/>
      <c r="H24" s="99"/>
      <c r="I24" s="99"/>
      <c r="J24" s="99"/>
      <c r="K24" s="102"/>
      <c r="L24" s="99"/>
      <c r="M24" s="99"/>
      <c r="N24" s="99"/>
      <c r="O24" s="99"/>
      <c r="P24" s="102"/>
      <c r="Q24" s="99"/>
      <c r="R24" s="99"/>
      <c r="S24" s="99"/>
      <c r="T24" s="99"/>
      <c r="U24" s="99"/>
      <c r="V24" s="99"/>
      <c r="W24" s="99"/>
    </row>
    <row r="25" spans="1:23" ht="15.95" customHeight="1">
      <c r="A25" s="97" t="s">
        <v>1260</v>
      </c>
      <c r="B25" s="99"/>
      <c r="C25" s="99"/>
      <c r="D25" s="99"/>
      <c r="E25" s="99"/>
      <c r="F25" s="99"/>
      <c r="G25" s="99"/>
      <c r="H25" s="99"/>
      <c r="I25" s="99"/>
      <c r="J25" s="99"/>
      <c r="K25" s="102"/>
      <c r="L25" s="99"/>
      <c r="M25" s="99"/>
      <c r="N25" s="99"/>
      <c r="O25" s="99"/>
      <c r="P25" s="102"/>
      <c r="Q25" s="99"/>
      <c r="R25" s="99"/>
      <c r="S25" s="99"/>
      <c r="T25" s="99"/>
      <c r="U25" s="99"/>
      <c r="V25" s="99"/>
      <c r="W25" s="99"/>
    </row>
    <row r="26" spans="1:23" ht="15.95" customHeight="1">
      <c r="A26" s="97" t="s">
        <v>1261</v>
      </c>
      <c r="B26" s="99"/>
      <c r="C26" s="99"/>
      <c r="D26" s="99"/>
      <c r="E26" s="99"/>
      <c r="F26" s="99"/>
      <c r="G26" s="99"/>
      <c r="H26" s="99"/>
      <c r="I26" s="99"/>
      <c r="J26" s="99"/>
      <c r="K26" s="102"/>
      <c r="L26" s="99"/>
      <c r="M26" s="99"/>
      <c r="N26" s="99"/>
      <c r="O26" s="99"/>
      <c r="P26" s="102"/>
      <c r="Q26" s="99"/>
      <c r="R26" s="99"/>
      <c r="S26" s="99"/>
      <c r="T26" s="99"/>
      <c r="U26" s="99"/>
      <c r="V26" s="99"/>
      <c r="W26" s="99"/>
    </row>
    <row r="27" spans="1:23" ht="15.95" customHeight="1">
      <c r="A27" s="97" t="s">
        <v>1262</v>
      </c>
      <c r="B27" s="99"/>
      <c r="C27" s="99"/>
      <c r="D27" s="99"/>
      <c r="E27" s="99"/>
      <c r="F27" s="99"/>
      <c r="G27" s="99"/>
      <c r="H27" s="99"/>
      <c r="I27" s="99"/>
      <c r="J27" s="99"/>
      <c r="K27" s="102"/>
      <c r="L27" s="99"/>
      <c r="M27" s="99"/>
      <c r="N27" s="99"/>
      <c r="O27" s="99"/>
      <c r="P27" s="102"/>
      <c r="Q27" s="99"/>
      <c r="R27" s="99"/>
      <c r="S27" s="99"/>
      <c r="T27" s="99"/>
      <c r="U27" s="99"/>
      <c r="V27" s="99"/>
      <c r="W27" s="99"/>
    </row>
    <row r="28" spans="1:23" ht="15.95" customHeight="1">
      <c r="A28" s="97" t="s">
        <v>1263</v>
      </c>
      <c r="B28" s="99"/>
      <c r="C28" s="99"/>
      <c r="D28" s="99"/>
      <c r="E28" s="99"/>
      <c r="F28" s="99"/>
      <c r="G28" s="99"/>
      <c r="H28" s="99"/>
      <c r="I28" s="99"/>
      <c r="J28" s="99"/>
      <c r="K28" s="102"/>
      <c r="L28" s="99"/>
      <c r="M28" s="99"/>
      <c r="N28" s="99"/>
      <c r="O28" s="99"/>
      <c r="P28" s="102"/>
      <c r="Q28" s="99"/>
      <c r="R28" s="99"/>
      <c r="S28" s="99"/>
      <c r="T28" s="99"/>
      <c r="U28" s="99"/>
      <c r="V28" s="99"/>
      <c r="W28" s="99"/>
    </row>
    <row r="29" spans="1:23" ht="15.95" customHeight="1">
      <c r="A29" s="97" t="s">
        <v>1264</v>
      </c>
      <c r="B29" s="99"/>
      <c r="C29" s="99"/>
      <c r="D29" s="99"/>
      <c r="E29" s="99"/>
      <c r="F29" s="99"/>
      <c r="G29" s="99"/>
      <c r="H29" s="99"/>
      <c r="I29" s="99"/>
      <c r="J29" s="99"/>
      <c r="K29" s="102"/>
      <c r="L29" s="99"/>
      <c r="M29" s="99"/>
      <c r="N29" s="99"/>
      <c r="O29" s="99"/>
      <c r="P29" s="102"/>
      <c r="Q29" s="99"/>
      <c r="R29" s="99"/>
      <c r="S29" s="99"/>
      <c r="T29" s="99"/>
      <c r="U29" s="99"/>
      <c r="V29" s="99"/>
      <c r="W29" s="99"/>
    </row>
    <row r="30" spans="1:23">
      <c r="A30" s="97" t="s">
        <v>1265</v>
      </c>
      <c r="B30" s="99"/>
      <c r="C30" s="99"/>
      <c r="D30" s="99"/>
      <c r="E30" s="99"/>
      <c r="F30" s="99"/>
      <c r="G30" s="99"/>
      <c r="H30" s="99"/>
      <c r="I30" s="99"/>
      <c r="J30" s="99"/>
      <c r="K30" s="102"/>
      <c r="L30" s="99"/>
      <c r="M30" s="99"/>
      <c r="N30" s="99"/>
      <c r="O30" s="99"/>
      <c r="P30" s="102"/>
      <c r="Q30" s="99"/>
      <c r="R30" s="99"/>
      <c r="S30" s="99"/>
      <c r="T30" s="99"/>
      <c r="U30" s="99"/>
      <c r="V30" s="99"/>
      <c r="W30" s="99"/>
    </row>
    <row r="31" spans="1:23">
      <c r="A31" s="97" t="s">
        <v>1266</v>
      </c>
      <c r="B31" s="99"/>
      <c r="C31" s="99"/>
      <c r="D31" s="99"/>
      <c r="E31" s="99"/>
      <c r="F31" s="99"/>
      <c r="G31" s="99"/>
      <c r="H31" s="99"/>
      <c r="I31" s="99"/>
      <c r="J31" s="99"/>
      <c r="K31" s="102"/>
      <c r="L31" s="99"/>
      <c r="M31" s="99"/>
      <c r="N31" s="99"/>
      <c r="O31" s="99"/>
      <c r="P31" s="102"/>
      <c r="Q31" s="99"/>
      <c r="R31" s="99"/>
      <c r="S31" s="99"/>
      <c r="T31" s="99"/>
      <c r="U31" s="99"/>
      <c r="V31" s="99"/>
      <c r="W31" s="99"/>
    </row>
    <row r="32" spans="1:23">
      <c r="A32" s="97" t="s">
        <v>1267</v>
      </c>
      <c r="B32" s="99"/>
      <c r="C32" s="99"/>
      <c r="D32" s="99"/>
      <c r="E32" s="99"/>
      <c r="F32" s="99"/>
      <c r="G32" s="99"/>
      <c r="H32" s="99"/>
      <c r="I32" s="99"/>
      <c r="J32" s="99"/>
      <c r="K32" s="102"/>
      <c r="L32" s="99"/>
      <c r="M32" s="99"/>
      <c r="N32" s="99"/>
      <c r="O32" s="99"/>
      <c r="P32" s="102"/>
      <c r="Q32" s="99"/>
      <c r="R32" s="99"/>
      <c r="S32" s="99"/>
      <c r="T32" s="99"/>
      <c r="U32" s="99"/>
      <c r="V32" s="99"/>
      <c r="W32" s="99"/>
    </row>
    <row r="33" spans="1:23">
      <c r="A33" s="97" t="s">
        <v>1268</v>
      </c>
      <c r="B33" s="99"/>
      <c r="C33" s="99"/>
      <c r="D33" s="99"/>
      <c r="E33" s="99"/>
      <c r="F33" s="99"/>
      <c r="G33" s="99"/>
      <c r="H33" s="99"/>
      <c r="I33" s="99"/>
      <c r="J33" s="99"/>
      <c r="K33" s="102"/>
      <c r="L33" s="99"/>
      <c r="M33" s="99"/>
      <c r="N33" s="99"/>
      <c r="O33" s="99"/>
      <c r="P33" s="102"/>
      <c r="Q33" s="99"/>
      <c r="R33" s="99"/>
      <c r="S33" s="99"/>
      <c r="T33" s="99"/>
      <c r="U33" s="99"/>
      <c r="V33" s="99"/>
      <c r="W33" s="99"/>
    </row>
    <row r="34" spans="1:23">
      <c r="A34" s="97" t="s">
        <v>1269</v>
      </c>
      <c r="B34" s="99"/>
      <c r="C34" s="99"/>
      <c r="D34" s="99"/>
      <c r="E34" s="99"/>
      <c r="F34" s="99"/>
      <c r="G34" s="99"/>
      <c r="H34" s="99"/>
      <c r="I34" s="99"/>
      <c r="J34" s="99"/>
      <c r="K34" s="102"/>
      <c r="L34" s="99"/>
      <c r="M34" s="99"/>
      <c r="N34" s="99"/>
      <c r="O34" s="99"/>
      <c r="P34" s="102"/>
      <c r="Q34" s="99"/>
      <c r="R34" s="99"/>
      <c r="S34" s="99"/>
      <c r="T34" s="99"/>
      <c r="U34" s="99"/>
      <c r="V34" s="99"/>
      <c r="W34" s="99"/>
    </row>
    <row r="35" spans="1:23">
      <c r="A35" s="97" t="s">
        <v>1270</v>
      </c>
      <c r="B35" s="99"/>
      <c r="C35" s="99"/>
      <c r="D35" s="99"/>
      <c r="E35" s="99"/>
      <c r="F35" s="99"/>
      <c r="G35" s="99"/>
      <c r="H35" s="99"/>
      <c r="I35" s="99"/>
      <c r="J35" s="99"/>
      <c r="K35" s="102"/>
      <c r="L35" s="99"/>
      <c r="M35" s="99"/>
      <c r="N35" s="99"/>
      <c r="O35" s="99"/>
      <c r="P35" s="102"/>
      <c r="Q35" s="99"/>
      <c r="R35" s="99"/>
      <c r="S35" s="99"/>
      <c r="T35" s="99"/>
      <c r="U35" s="99"/>
      <c r="V35" s="99"/>
      <c r="W35" s="99"/>
    </row>
    <row r="36" spans="1:23">
      <c r="A36" s="97" t="s">
        <v>1271</v>
      </c>
      <c r="B36" s="99"/>
      <c r="C36" s="99"/>
      <c r="D36" s="99"/>
      <c r="E36" s="99"/>
      <c r="F36" s="99"/>
      <c r="G36" s="99"/>
      <c r="H36" s="99"/>
      <c r="I36" s="99"/>
      <c r="J36" s="99"/>
      <c r="K36" s="102"/>
      <c r="L36" s="99"/>
      <c r="M36" s="99"/>
      <c r="N36" s="99"/>
      <c r="O36" s="99"/>
      <c r="P36" s="102"/>
      <c r="Q36" s="99"/>
      <c r="R36" s="99"/>
      <c r="S36" s="99"/>
      <c r="T36" s="99"/>
      <c r="U36" s="99"/>
      <c r="V36" s="99"/>
      <c r="W36" s="99"/>
    </row>
    <row r="37" spans="1:23">
      <c r="A37" s="97" t="s">
        <v>1272</v>
      </c>
      <c r="B37" s="99"/>
      <c r="C37" s="99"/>
      <c r="D37" s="99"/>
      <c r="E37" s="99"/>
      <c r="F37" s="99"/>
      <c r="G37" s="99"/>
      <c r="H37" s="99"/>
      <c r="I37" s="99"/>
      <c r="J37" s="99"/>
      <c r="K37" s="102"/>
      <c r="L37" s="99"/>
      <c r="M37" s="99"/>
      <c r="N37" s="99"/>
      <c r="O37" s="99"/>
      <c r="P37" s="102"/>
      <c r="Q37" s="99"/>
      <c r="R37" s="99"/>
      <c r="S37" s="99"/>
      <c r="T37" s="99"/>
      <c r="U37" s="99"/>
      <c r="V37" s="99"/>
      <c r="W37" s="99"/>
    </row>
    <row r="38" spans="1:23">
      <c r="A38" s="97" t="s">
        <v>1273</v>
      </c>
      <c r="B38" s="99"/>
      <c r="C38" s="99"/>
      <c r="D38" s="99"/>
      <c r="E38" s="99"/>
      <c r="F38" s="99"/>
      <c r="G38" s="99"/>
      <c r="H38" s="99"/>
      <c r="I38" s="99"/>
      <c r="J38" s="99"/>
      <c r="K38" s="102"/>
      <c r="L38" s="99"/>
      <c r="M38" s="99"/>
      <c r="N38" s="99"/>
      <c r="O38" s="99"/>
      <c r="P38" s="102"/>
      <c r="Q38" s="99"/>
      <c r="R38" s="99"/>
      <c r="S38" s="99"/>
      <c r="T38" s="99"/>
      <c r="U38" s="99"/>
      <c r="V38" s="99"/>
      <c r="W38" s="99"/>
    </row>
    <row r="39" spans="1:23">
      <c r="A39" s="97" t="s">
        <v>1274</v>
      </c>
      <c r="B39" s="99"/>
      <c r="C39" s="99"/>
      <c r="D39" s="99"/>
      <c r="E39" s="99"/>
      <c r="F39" s="99"/>
      <c r="G39" s="99"/>
      <c r="H39" s="99"/>
      <c r="I39" s="99"/>
      <c r="J39" s="99"/>
      <c r="K39" s="102"/>
      <c r="L39" s="99"/>
      <c r="M39" s="99"/>
      <c r="N39" s="99"/>
      <c r="O39" s="99"/>
      <c r="P39" s="102"/>
      <c r="Q39" s="99"/>
      <c r="R39" s="99"/>
      <c r="S39" s="99"/>
      <c r="T39" s="99"/>
      <c r="U39" s="99"/>
      <c r="V39" s="99"/>
      <c r="W39" s="99"/>
    </row>
    <row r="40" spans="1:23">
      <c r="A40" s="97" t="s">
        <v>1275</v>
      </c>
      <c r="B40" s="99"/>
      <c r="C40" s="99"/>
      <c r="D40" s="99"/>
      <c r="E40" s="99"/>
      <c r="F40" s="99"/>
      <c r="G40" s="99"/>
      <c r="H40" s="99"/>
      <c r="I40" s="99"/>
      <c r="J40" s="99"/>
      <c r="K40" s="102"/>
      <c r="L40" s="99"/>
      <c r="M40" s="99"/>
      <c r="N40" s="99"/>
      <c r="O40" s="99"/>
      <c r="P40" s="102"/>
      <c r="Q40" s="99"/>
      <c r="R40" s="99"/>
      <c r="S40" s="99"/>
      <c r="T40" s="99"/>
      <c r="U40" s="99"/>
      <c r="V40" s="99"/>
      <c r="W40" s="99"/>
    </row>
    <row r="41" spans="1:23">
      <c r="A41" s="97" t="s">
        <v>1276</v>
      </c>
      <c r="B41" s="99"/>
      <c r="C41" s="99"/>
      <c r="D41" s="99"/>
      <c r="E41" s="99"/>
      <c r="F41" s="99"/>
      <c r="G41" s="99"/>
      <c r="H41" s="99"/>
      <c r="I41" s="99"/>
      <c r="J41" s="99"/>
      <c r="K41" s="102"/>
      <c r="L41" s="99"/>
      <c r="M41" s="99"/>
      <c r="N41" s="99"/>
      <c r="O41" s="99"/>
      <c r="P41" s="102"/>
      <c r="Q41" s="99"/>
      <c r="R41" s="99"/>
      <c r="S41" s="99"/>
      <c r="T41" s="99"/>
      <c r="U41" s="99"/>
      <c r="V41" s="99"/>
      <c r="W41" s="99"/>
    </row>
    <row r="42" spans="1:23">
      <c r="A42" s="97" t="s">
        <v>1277</v>
      </c>
      <c r="B42" s="99"/>
      <c r="C42" s="99"/>
      <c r="D42" s="99"/>
      <c r="E42" s="99"/>
      <c r="F42" s="99"/>
      <c r="G42" s="99"/>
      <c r="H42" s="99"/>
      <c r="I42" s="99"/>
      <c r="J42" s="99"/>
      <c r="K42" s="102"/>
      <c r="L42" s="99"/>
      <c r="M42" s="99"/>
      <c r="N42" s="99"/>
      <c r="O42" s="99"/>
      <c r="P42" s="102"/>
      <c r="Q42" s="99"/>
      <c r="R42" s="99"/>
      <c r="S42" s="99"/>
      <c r="T42" s="99"/>
      <c r="U42" s="99"/>
      <c r="V42" s="99"/>
      <c r="W42" s="99"/>
    </row>
    <row r="43" spans="1:23">
      <c r="A43" s="97" t="s">
        <v>1278</v>
      </c>
      <c r="B43" s="99"/>
      <c r="C43" s="99"/>
      <c r="D43" s="99"/>
      <c r="E43" s="99"/>
      <c r="F43" s="99"/>
      <c r="G43" s="99"/>
      <c r="H43" s="99"/>
      <c r="I43" s="99"/>
      <c r="J43" s="99"/>
      <c r="K43" s="102"/>
      <c r="L43" s="99"/>
      <c r="M43" s="99"/>
      <c r="N43" s="99"/>
      <c r="O43" s="99"/>
      <c r="P43" s="102"/>
      <c r="Q43" s="99"/>
      <c r="R43" s="99"/>
      <c r="S43" s="99"/>
      <c r="T43" s="99"/>
      <c r="U43" s="99"/>
      <c r="V43" s="99"/>
      <c r="W43" s="99"/>
    </row>
    <row r="44" spans="1:23">
      <c r="A44" s="97" t="s">
        <v>1279</v>
      </c>
      <c r="B44" s="99"/>
      <c r="C44" s="99"/>
      <c r="D44" s="99"/>
      <c r="E44" s="99"/>
      <c r="F44" s="99"/>
      <c r="G44" s="99"/>
      <c r="H44" s="99"/>
      <c r="I44" s="99"/>
      <c r="J44" s="99"/>
      <c r="K44" s="102"/>
      <c r="L44" s="99"/>
      <c r="M44" s="99"/>
      <c r="N44" s="99"/>
      <c r="O44" s="99"/>
      <c r="P44" s="102"/>
      <c r="Q44" s="99"/>
      <c r="R44" s="99"/>
      <c r="S44" s="99"/>
      <c r="T44" s="99"/>
      <c r="U44" s="99"/>
      <c r="V44" s="99"/>
      <c r="W44" s="99"/>
    </row>
    <row r="45" spans="1:23">
      <c r="A45" s="97" t="s">
        <v>1271</v>
      </c>
      <c r="B45" s="99"/>
      <c r="C45" s="99"/>
      <c r="D45" s="99"/>
      <c r="E45" s="99"/>
      <c r="F45" s="99"/>
      <c r="G45" s="99"/>
      <c r="H45" s="99"/>
      <c r="I45" s="99"/>
      <c r="J45" s="99"/>
      <c r="K45" s="102"/>
      <c r="L45" s="99"/>
      <c r="M45" s="99"/>
      <c r="N45" s="99"/>
      <c r="O45" s="99"/>
      <c r="P45" s="102"/>
      <c r="Q45" s="99"/>
      <c r="R45" s="99"/>
      <c r="S45" s="99"/>
      <c r="T45" s="99"/>
      <c r="U45" s="99"/>
      <c r="V45" s="99"/>
      <c r="W45" s="99"/>
    </row>
    <row r="46" spans="1:23">
      <c r="A46" s="97" t="s">
        <v>1280</v>
      </c>
      <c r="B46" s="99"/>
      <c r="C46" s="99"/>
      <c r="D46" s="99"/>
      <c r="E46" s="99"/>
      <c r="F46" s="99"/>
      <c r="G46" s="99"/>
      <c r="H46" s="99"/>
      <c r="I46" s="99"/>
      <c r="J46" s="99"/>
      <c r="K46" s="102"/>
      <c r="L46" s="99"/>
      <c r="M46" s="99"/>
      <c r="N46" s="99"/>
      <c r="O46" s="99"/>
      <c r="P46" s="102"/>
      <c r="Q46" s="99"/>
      <c r="R46" s="99"/>
      <c r="S46" s="99"/>
      <c r="T46" s="99"/>
      <c r="U46" s="99"/>
      <c r="V46" s="99"/>
      <c r="W46" s="99"/>
    </row>
    <row r="47" spans="1:23">
      <c r="A47" s="97" t="s">
        <v>1281</v>
      </c>
      <c r="B47" s="99"/>
      <c r="C47" s="99"/>
      <c r="D47" s="99"/>
      <c r="E47" s="99"/>
      <c r="F47" s="99"/>
      <c r="G47" s="99"/>
      <c r="H47" s="99"/>
      <c r="I47" s="99"/>
      <c r="J47" s="99"/>
      <c r="K47" s="102"/>
      <c r="L47" s="99"/>
      <c r="M47" s="99"/>
      <c r="N47" s="99"/>
      <c r="O47" s="99"/>
      <c r="P47" s="102"/>
      <c r="Q47" s="99"/>
      <c r="R47" s="99"/>
      <c r="S47" s="99"/>
      <c r="T47" s="99"/>
      <c r="U47" s="99"/>
      <c r="V47" s="99"/>
      <c r="W47" s="99"/>
    </row>
    <row r="48" spans="1:23">
      <c r="A48" s="97" t="s">
        <v>1282</v>
      </c>
      <c r="B48" s="99"/>
      <c r="C48" s="99"/>
      <c r="D48" s="99"/>
      <c r="E48" s="99"/>
      <c r="F48" s="99"/>
      <c r="G48" s="99"/>
      <c r="H48" s="99"/>
      <c r="I48" s="99"/>
      <c r="J48" s="99"/>
      <c r="K48" s="102"/>
      <c r="L48" s="99"/>
      <c r="M48" s="99"/>
      <c r="N48" s="99"/>
      <c r="O48" s="99"/>
      <c r="P48" s="102"/>
      <c r="Q48" s="99"/>
      <c r="R48" s="99"/>
      <c r="S48" s="99"/>
      <c r="T48" s="99"/>
      <c r="U48" s="99"/>
      <c r="V48" s="99"/>
      <c r="W48" s="99"/>
    </row>
    <row r="49" spans="1:23">
      <c r="A49" s="97" t="s">
        <v>1283</v>
      </c>
      <c r="B49" s="99"/>
      <c r="C49" s="99"/>
      <c r="D49" s="99"/>
      <c r="E49" s="99"/>
      <c r="F49" s="99"/>
      <c r="G49" s="99"/>
      <c r="H49" s="99"/>
      <c r="I49" s="99"/>
      <c r="J49" s="99"/>
      <c r="K49" s="102"/>
      <c r="L49" s="99"/>
      <c r="M49" s="99"/>
      <c r="N49" s="99"/>
      <c r="O49" s="99"/>
      <c r="P49" s="102"/>
      <c r="Q49" s="99"/>
      <c r="R49" s="99"/>
      <c r="S49" s="99"/>
      <c r="T49" s="99"/>
      <c r="U49" s="99"/>
      <c r="V49" s="99"/>
      <c r="W49" s="99"/>
    </row>
    <row r="50" spans="1:23">
      <c r="A50" s="97" t="s">
        <v>1284</v>
      </c>
      <c r="B50" s="99"/>
      <c r="C50" s="99"/>
      <c r="D50" s="99"/>
      <c r="E50" s="99"/>
      <c r="F50" s="99"/>
      <c r="G50" s="99"/>
      <c r="H50" s="99"/>
      <c r="I50" s="99"/>
      <c r="J50" s="99"/>
      <c r="K50" s="102"/>
      <c r="L50" s="99"/>
      <c r="M50" s="99"/>
      <c r="N50" s="99"/>
      <c r="O50" s="99"/>
      <c r="P50" s="102"/>
      <c r="Q50" s="99"/>
      <c r="R50" s="99"/>
      <c r="S50" s="99"/>
      <c r="T50" s="99"/>
      <c r="U50" s="99"/>
      <c r="V50" s="99"/>
      <c r="W50" s="99"/>
    </row>
    <row r="51" spans="1:23">
      <c r="A51" s="97" t="s">
        <v>1285</v>
      </c>
      <c r="B51" s="99"/>
      <c r="C51" s="99"/>
      <c r="D51" s="99"/>
      <c r="E51" s="99"/>
      <c r="F51" s="99"/>
      <c r="G51" s="99"/>
      <c r="H51" s="99"/>
      <c r="I51" s="99"/>
      <c r="J51" s="99"/>
      <c r="K51" s="102"/>
      <c r="L51" s="99"/>
      <c r="M51" s="99"/>
      <c r="N51" s="99"/>
      <c r="O51" s="99"/>
      <c r="P51" s="102"/>
      <c r="Q51" s="99"/>
      <c r="R51" s="99"/>
      <c r="S51" s="99"/>
      <c r="T51" s="99"/>
      <c r="U51" s="99"/>
      <c r="V51" s="99"/>
      <c r="W51" s="99"/>
    </row>
    <row r="52" spans="1:23">
      <c r="A52" s="97" t="s">
        <v>1271</v>
      </c>
      <c r="B52" s="99"/>
      <c r="C52" s="99"/>
      <c r="D52" s="99"/>
      <c r="E52" s="99"/>
      <c r="F52" s="99"/>
      <c r="G52" s="99"/>
      <c r="H52" s="99"/>
      <c r="I52" s="99"/>
      <c r="J52" s="99"/>
      <c r="K52" s="102"/>
      <c r="L52" s="99"/>
      <c r="M52" s="99"/>
      <c r="N52" s="99"/>
      <c r="O52" s="99"/>
      <c r="P52" s="102"/>
      <c r="Q52" s="99"/>
      <c r="R52" s="99"/>
      <c r="S52" s="99"/>
      <c r="T52" s="99"/>
      <c r="U52" s="99"/>
      <c r="V52" s="99"/>
      <c r="W52" s="99"/>
    </row>
    <row r="53" spans="1:23">
      <c r="A53" s="97" t="s">
        <v>1286</v>
      </c>
      <c r="B53" s="99"/>
      <c r="C53" s="99"/>
      <c r="D53" s="99"/>
      <c r="E53" s="99"/>
      <c r="F53" s="99"/>
      <c r="G53" s="99"/>
      <c r="H53" s="99"/>
      <c r="I53" s="99"/>
      <c r="J53" s="99"/>
      <c r="K53" s="102"/>
      <c r="L53" s="99"/>
      <c r="M53" s="99"/>
      <c r="N53" s="99"/>
      <c r="O53" s="99"/>
      <c r="P53" s="102"/>
      <c r="Q53" s="99"/>
      <c r="R53" s="99"/>
      <c r="S53" s="99"/>
      <c r="T53" s="99"/>
      <c r="U53" s="99"/>
      <c r="V53" s="99"/>
      <c r="W53" s="99"/>
    </row>
    <row r="54" spans="1:23">
      <c r="A54" s="97" t="s">
        <v>1287</v>
      </c>
      <c r="B54" s="99"/>
      <c r="C54" s="99"/>
      <c r="D54" s="99"/>
      <c r="E54" s="99"/>
      <c r="F54" s="99"/>
      <c r="G54" s="99"/>
      <c r="H54" s="99"/>
      <c r="I54" s="99"/>
      <c r="J54" s="99"/>
      <c r="K54" s="102"/>
      <c r="L54" s="99"/>
      <c r="M54" s="99"/>
      <c r="N54" s="99"/>
      <c r="O54" s="99"/>
      <c r="P54" s="102"/>
      <c r="Q54" s="99"/>
      <c r="R54" s="99"/>
      <c r="S54" s="99"/>
      <c r="T54" s="99"/>
      <c r="U54" s="99"/>
      <c r="V54" s="99"/>
      <c r="W54" s="99"/>
    </row>
    <row r="55" spans="1:23">
      <c r="A55" s="97" t="s">
        <v>1288</v>
      </c>
      <c r="B55" s="99"/>
      <c r="C55" s="99"/>
      <c r="D55" s="99"/>
      <c r="E55" s="99"/>
      <c r="F55" s="99"/>
      <c r="G55" s="99"/>
      <c r="H55" s="99"/>
      <c r="I55" s="99"/>
      <c r="J55" s="99"/>
      <c r="K55" s="102"/>
      <c r="L55" s="99"/>
      <c r="M55" s="99"/>
      <c r="N55" s="99"/>
      <c r="O55" s="99"/>
      <c r="P55" s="102"/>
      <c r="Q55" s="99"/>
      <c r="R55" s="99"/>
      <c r="S55" s="99"/>
      <c r="T55" s="99"/>
      <c r="U55" s="99"/>
      <c r="V55" s="99"/>
      <c r="W55" s="99"/>
    </row>
    <row r="56" spans="1:23">
      <c r="A56" s="97" t="s">
        <v>1289</v>
      </c>
      <c r="B56" s="99"/>
      <c r="C56" s="99"/>
      <c r="D56" s="99"/>
      <c r="E56" s="99"/>
      <c r="F56" s="99"/>
      <c r="G56" s="99"/>
      <c r="H56" s="99"/>
      <c r="I56" s="99"/>
      <c r="J56" s="99"/>
      <c r="K56" s="102"/>
      <c r="L56" s="99"/>
      <c r="M56" s="99"/>
      <c r="N56" s="99"/>
      <c r="O56" s="99"/>
      <c r="P56" s="102"/>
      <c r="Q56" s="99"/>
      <c r="R56" s="99"/>
      <c r="S56" s="99"/>
      <c r="T56" s="99"/>
      <c r="U56" s="99"/>
      <c r="V56" s="99"/>
      <c r="W56" s="99"/>
    </row>
    <row r="57" spans="1:23">
      <c r="A57" s="97" t="s">
        <v>1290</v>
      </c>
      <c r="B57" s="99"/>
      <c r="C57" s="99"/>
      <c r="D57" s="99"/>
      <c r="E57" s="99"/>
      <c r="F57" s="99"/>
      <c r="G57" s="99"/>
      <c r="H57" s="99"/>
      <c r="I57" s="99"/>
      <c r="J57" s="99"/>
      <c r="K57" s="102"/>
      <c r="L57" s="99"/>
      <c r="M57" s="99"/>
      <c r="N57" s="99"/>
      <c r="O57" s="99"/>
      <c r="P57" s="102"/>
      <c r="Q57" s="99"/>
      <c r="R57" s="99"/>
      <c r="S57" s="99"/>
      <c r="T57" s="99"/>
      <c r="U57" s="99"/>
      <c r="V57" s="99"/>
      <c r="W57" s="99"/>
    </row>
    <row r="58" spans="1:23">
      <c r="A58" s="97" t="s">
        <v>1291</v>
      </c>
      <c r="B58" s="99"/>
      <c r="C58" s="99"/>
      <c r="D58" s="99"/>
      <c r="E58" s="99"/>
      <c r="F58" s="99"/>
      <c r="G58" s="99"/>
      <c r="H58" s="99"/>
      <c r="I58" s="99"/>
      <c r="J58" s="99"/>
      <c r="K58" s="102"/>
      <c r="L58" s="99"/>
      <c r="M58" s="99"/>
      <c r="N58" s="99"/>
      <c r="O58" s="99"/>
      <c r="P58" s="102"/>
      <c r="Q58" s="99"/>
      <c r="R58" s="99"/>
      <c r="S58" s="99"/>
      <c r="T58" s="99"/>
      <c r="U58" s="99"/>
      <c r="V58" s="99"/>
      <c r="W58" s="99"/>
    </row>
    <row r="59" spans="1:23">
      <c r="A59" s="97" t="s">
        <v>1292</v>
      </c>
      <c r="B59" s="99"/>
      <c r="C59" s="99"/>
      <c r="D59" s="99"/>
      <c r="E59" s="99"/>
      <c r="F59" s="99"/>
      <c r="G59" s="99"/>
      <c r="H59" s="99"/>
      <c r="I59" s="99"/>
      <c r="J59" s="99"/>
      <c r="K59" s="102"/>
      <c r="L59" s="99"/>
      <c r="M59" s="99"/>
      <c r="N59" s="99"/>
      <c r="O59" s="99"/>
      <c r="P59" s="102"/>
      <c r="Q59" s="99"/>
      <c r="R59" s="99"/>
      <c r="S59" s="99"/>
      <c r="T59" s="99"/>
      <c r="U59" s="99"/>
      <c r="V59" s="99"/>
      <c r="W59" s="99"/>
    </row>
    <row r="60" spans="1:23">
      <c r="A60" s="97" t="s">
        <v>1293</v>
      </c>
      <c r="B60" s="99"/>
      <c r="C60" s="99"/>
      <c r="D60" s="99"/>
      <c r="E60" s="99"/>
      <c r="F60" s="99"/>
      <c r="G60" s="99"/>
      <c r="H60" s="99"/>
      <c r="I60" s="99"/>
      <c r="J60" s="99"/>
      <c r="K60" s="102"/>
      <c r="L60" s="99"/>
      <c r="M60" s="99"/>
      <c r="N60" s="99"/>
      <c r="O60" s="99"/>
      <c r="P60" s="102"/>
      <c r="Q60" s="99"/>
      <c r="R60" s="99"/>
      <c r="S60" s="99"/>
      <c r="T60" s="99"/>
      <c r="U60" s="99"/>
      <c r="V60" s="99"/>
      <c r="W60" s="99"/>
    </row>
    <row r="61" spans="1:23">
      <c r="A61" s="97" t="s">
        <v>1294</v>
      </c>
      <c r="B61" s="99"/>
      <c r="C61" s="99"/>
      <c r="D61" s="99"/>
      <c r="E61" s="99"/>
      <c r="F61" s="99"/>
      <c r="G61" s="99"/>
      <c r="H61" s="99"/>
      <c r="I61" s="99"/>
      <c r="J61" s="99"/>
      <c r="K61" s="102"/>
      <c r="L61" s="99"/>
      <c r="M61" s="99"/>
      <c r="N61" s="99"/>
      <c r="O61" s="99"/>
      <c r="P61" s="102"/>
      <c r="Q61" s="99"/>
      <c r="R61" s="99"/>
      <c r="S61" s="99"/>
      <c r="T61" s="99"/>
      <c r="U61" s="99"/>
      <c r="V61" s="99"/>
      <c r="W61" s="99"/>
    </row>
    <row r="62" spans="1:23">
      <c r="A62" s="97" t="s">
        <v>1295</v>
      </c>
      <c r="B62" s="99"/>
      <c r="C62" s="99"/>
      <c r="D62" s="99"/>
      <c r="E62" s="99"/>
      <c r="F62" s="99"/>
      <c r="G62" s="99"/>
      <c r="H62" s="99"/>
      <c r="I62" s="99"/>
      <c r="J62" s="99"/>
      <c r="K62" s="102"/>
      <c r="L62" s="99"/>
      <c r="M62" s="99"/>
      <c r="N62" s="99"/>
      <c r="O62" s="99"/>
      <c r="P62" s="102"/>
      <c r="Q62" s="99"/>
      <c r="R62" s="99"/>
      <c r="S62" s="99"/>
      <c r="T62" s="99"/>
      <c r="U62" s="99"/>
      <c r="V62" s="99"/>
      <c r="W62" s="99"/>
    </row>
    <row r="63" spans="1:23">
      <c r="A63" s="97" t="s">
        <v>1247</v>
      </c>
      <c r="B63" s="99"/>
      <c r="C63" s="99"/>
      <c r="D63" s="99"/>
      <c r="E63" s="99"/>
      <c r="F63" s="99"/>
      <c r="G63" s="99"/>
      <c r="H63" s="99"/>
      <c r="I63" s="99"/>
      <c r="J63" s="99"/>
      <c r="K63" s="102"/>
      <c r="L63" s="99"/>
      <c r="M63" s="99"/>
      <c r="N63" s="99"/>
      <c r="O63" s="99"/>
      <c r="P63" s="102"/>
      <c r="Q63" s="99"/>
      <c r="R63" s="99"/>
      <c r="S63" s="99"/>
      <c r="T63" s="99"/>
      <c r="U63" s="99"/>
      <c r="V63" s="99"/>
      <c r="W63" s="99"/>
    </row>
    <row r="64" spans="1:23">
      <c r="A64" s="97" t="s">
        <v>1296</v>
      </c>
      <c r="B64" s="99"/>
      <c r="C64" s="99"/>
      <c r="D64" s="99"/>
      <c r="E64" s="99"/>
      <c r="F64" s="99"/>
      <c r="G64" s="99"/>
      <c r="H64" s="99"/>
      <c r="I64" s="99"/>
      <c r="J64" s="99"/>
      <c r="K64" s="102"/>
      <c r="L64" s="99"/>
      <c r="M64" s="99"/>
      <c r="N64" s="99"/>
      <c r="O64" s="99"/>
      <c r="P64" s="102"/>
      <c r="Q64" s="99"/>
      <c r="R64" s="99"/>
      <c r="S64" s="99"/>
      <c r="T64" s="99"/>
      <c r="U64" s="99"/>
      <c r="V64" s="99"/>
      <c r="W64" s="99"/>
    </row>
    <row r="65" spans="1:23">
      <c r="A65" s="97" t="s">
        <v>1297</v>
      </c>
      <c r="B65" s="99"/>
      <c r="C65" s="99"/>
      <c r="D65" s="99"/>
      <c r="E65" s="99"/>
      <c r="F65" s="99"/>
      <c r="G65" s="99"/>
      <c r="H65" s="99"/>
      <c r="I65" s="99"/>
      <c r="J65" s="99"/>
      <c r="K65" s="102"/>
      <c r="L65" s="99"/>
      <c r="M65" s="99"/>
      <c r="N65" s="99"/>
      <c r="O65" s="99"/>
      <c r="P65" s="102"/>
      <c r="Q65" s="99"/>
      <c r="R65" s="99"/>
      <c r="S65" s="99"/>
      <c r="T65" s="99"/>
      <c r="U65" s="99"/>
      <c r="V65" s="99"/>
      <c r="W65" s="99"/>
    </row>
    <row r="66" spans="1:23">
      <c r="A66" s="97" t="s">
        <v>1298</v>
      </c>
      <c r="B66" s="99"/>
      <c r="C66" s="99"/>
      <c r="D66" s="99"/>
      <c r="E66" s="99"/>
      <c r="F66" s="99"/>
      <c r="G66" s="99"/>
      <c r="H66" s="99"/>
      <c r="I66" s="99"/>
      <c r="J66" s="99"/>
      <c r="K66" s="102"/>
      <c r="L66" s="99"/>
      <c r="M66" s="99"/>
      <c r="N66" s="99"/>
      <c r="O66" s="99"/>
      <c r="P66" s="102"/>
      <c r="Q66" s="99"/>
      <c r="R66" s="99"/>
      <c r="S66" s="99"/>
      <c r="T66" s="99"/>
      <c r="U66" s="99"/>
      <c r="V66" s="99"/>
      <c r="W66" s="99"/>
    </row>
    <row r="67" spans="1:23">
      <c r="A67" s="97" t="s">
        <v>1299</v>
      </c>
      <c r="B67" s="99"/>
      <c r="C67" s="99"/>
      <c r="D67" s="99"/>
      <c r="E67" s="99"/>
      <c r="F67" s="99"/>
      <c r="G67" s="99"/>
      <c r="H67" s="99"/>
      <c r="I67" s="99"/>
      <c r="J67" s="99"/>
      <c r="K67" s="102"/>
      <c r="L67" s="99"/>
      <c r="M67" s="99"/>
      <c r="N67" s="99"/>
      <c r="O67" s="99"/>
      <c r="P67" s="102"/>
      <c r="Q67" s="99"/>
      <c r="R67" s="99"/>
      <c r="S67" s="99"/>
      <c r="T67" s="99"/>
      <c r="U67" s="99"/>
      <c r="V67" s="99"/>
      <c r="W67" s="99"/>
    </row>
    <row r="68" spans="1:23">
      <c r="A68" s="97" t="s">
        <v>1300</v>
      </c>
      <c r="B68" s="99"/>
      <c r="C68" s="99"/>
      <c r="D68" s="99"/>
      <c r="E68" s="99"/>
      <c r="F68" s="99"/>
      <c r="G68" s="99"/>
      <c r="H68" s="99"/>
      <c r="I68" s="99"/>
      <c r="J68" s="99"/>
      <c r="K68" s="102"/>
      <c r="L68" s="99"/>
      <c r="M68" s="99"/>
      <c r="N68" s="99"/>
      <c r="O68" s="99"/>
      <c r="P68" s="102"/>
      <c r="Q68" s="99"/>
      <c r="R68" s="99"/>
      <c r="S68" s="99"/>
      <c r="T68" s="99"/>
      <c r="U68" s="99"/>
      <c r="V68" s="99"/>
      <c r="W68" s="99"/>
    </row>
    <row r="69" spans="1:23">
      <c r="A69" s="97" t="s">
        <v>1301</v>
      </c>
      <c r="B69" s="99"/>
      <c r="C69" s="99"/>
      <c r="D69" s="99"/>
      <c r="E69" s="99"/>
      <c r="F69" s="99"/>
      <c r="G69" s="99"/>
      <c r="H69" s="99"/>
      <c r="I69" s="99"/>
      <c r="J69" s="99"/>
      <c r="K69" s="102"/>
      <c r="L69" s="99"/>
      <c r="M69" s="99"/>
      <c r="N69" s="99"/>
      <c r="O69" s="99"/>
      <c r="P69" s="102"/>
      <c r="Q69" s="99"/>
      <c r="R69" s="99"/>
      <c r="S69" s="99"/>
      <c r="T69" s="99"/>
      <c r="U69" s="99"/>
      <c r="V69" s="99"/>
      <c r="W69" s="99"/>
    </row>
    <row r="70" spans="1:23">
      <c r="A70" s="97" t="s">
        <v>1302</v>
      </c>
      <c r="B70" s="99"/>
      <c r="C70" s="99"/>
      <c r="D70" s="99"/>
      <c r="E70" s="99"/>
      <c r="F70" s="99"/>
      <c r="G70" s="99"/>
      <c r="H70" s="99"/>
      <c r="I70" s="99"/>
      <c r="J70" s="99"/>
      <c r="K70" s="102"/>
      <c r="L70" s="99"/>
      <c r="M70" s="99"/>
      <c r="N70" s="99"/>
      <c r="O70" s="99"/>
      <c r="P70" s="102"/>
      <c r="Q70" s="99"/>
      <c r="R70" s="99"/>
      <c r="S70" s="99"/>
      <c r="T70" s="99"/>
      <c r="U70" s="99"/>
      <c r="V70" s="99"/>
      <c r="W70" s="99"/>
    </row>
    <row r="71" spans="1:23">
      <c r="A71" s="97" t="s">
        <v>1303</v>
      </c>
      <c r="B71" s="99"/>
      <c r="C71" s="99"/>
      <c r="D71" s="99"/>
      <c r="E71" s="99"/>
      <c r="F71" s="99"/>
      <c r="G71" s="99"/>
      <c r="H71" s="99"/>
      <c r="I71" s="99"/>
      <c r="J71" s="99"/>
      <c r="K71" s="102"/>
      <c r="L71" s="99"/>
      <c r="M71" s="99"/>
      <c r="N71" s="99"/>
      <c r="O71" s="99"/>
      <c r="P71" s="102"/>
      <c r="Q71" s="99"/>
      <c r="R71" s="99"/>
      <c r="S71" s="99"/>
      <c r="T71" s="99"/>
      <c r="U71" s="99"/>
      <c r="V71" s="99"/>
      <c r="W71" s="99"/>
    </row>
    <row r="72" spans="1:23">
      <c r="A72" s="97" t="s">
        <v>1271</v>
      </c>
      <c r="B72" s="99"/>
      <c r="C72" s="99"/>
      <c r="D72" s="99"/>
      <c r="E72" s="99"/>
      <c r="F72" s="99"/>
      <c r="G72" s="99"/>
      <c r="H72" s="99"/>
      <c r="I72" s="99"/>
      <c r="J72" s="99"/>
      <c r="K72" s="102"/>
      <c r="L72" s="99"/>
      <c r="M72" s="99"/>
      <c r="N72" s="99"/>
      <c r="O72" s="99"/>
      <c r="P72" s="102"/>
      <c r="Q72" s="99"/>
      <c r="R72" s="99"/>
      <c r="S72" s="99"/>
      <c r="T72" s="99"/>
      <c r="U72" s="99"/>
      <c r="V72" s="99"/>
      <c r="W72" s="99"/>
    </row>
    <row r="73" spans="1:23">
      <c r="A73" s="97" t="s">
        <v>1304</v>
      </c>
      <c r="B73" s="99"/>
      <c r="C73" s="99"/>
      <c r="D73" s="99"/>
      <c r="E73" s="99"/>
      <c r="F73" s="99"/>
      <c r="G73" s="99"/>
      <c r="H73" s="99"/>
      <c r="I73" s="99"/>
      <c r="J73" s="99"/>
      <c r="K73" s="102"/>
      <c r="L73" s="99"/>
      <c r="M73" s="99"/>
      <c r="N73" s="99"/>
      <c r="O73" s="99"/>
      <c r="P73" s="102"/>
      <c r="Q73" s="99"/>
      <c r="R73" s="99"/>
      <c r="S73" s="99"/>
      <c r="T73" s="99"/>
      <c r="U73" s="99"/>
      <c r="V73" s="99"/>
      <c r="W73" s="99"/>
    </row>
    <row r="74" spans="1:23">
      <c r="A74" s="97" t="s">
        <v>1305</v>
      </c>
      <c r="B74" s="99"/>
      <c r="C74" s="99"/>
      <c r="D74" s="99"/>
      <c r="E74" s="99"/>
      <c r="F74" s="99"/>
      <c r="G74" s="99"/>
      <c r="H74" s="99"/>
      <c r="I74" s="99"/>
      <c r="J74" s="99"/>
      <c r="K74" s="102"/>
      <c r="L74" s="99"/>
      <c r="M74" s="99"/>
      <c r="N74" s="99"/>
      <c r="O74" s="99"/>
      <c r="P74" s="102"/>
      <c r="Q74" s="99"/>
      <c r="R74" s="99"/>
      <c r="S74" s="99"/>
      <c r="T74" s="99"/>
      <c r="U74" s="99"/>
      <c r="V74" s="99"/>
      <c r="W74" s="99"/>
    </row>
    <row r="75" spans="1:23">
      <c r="A75" s="97" t="s">
        <v>1306</v>
      </c>
      <c r="B75" s="99"/>
      <c r="C75" s="99"/>
      <c r="D75" s="99"/>
      <c r="E75" s="99"/>
      <c r="F75" s="99"/>
      <c r="G75" s="99"/>
      <c r="H75" s="99"/>
      <c r="I75" s="99"/>
      <c r="J75" s="99"/>
      <c r="K75" s="102"/>
      <c r="L75" s="99"/>
      <c r="M75" s="99"/>
      <c r="N75" s="99"/>
      <c r="O75" s="99"/>
      <c r="P75" s="102"/>
      <c r="Q75" s="99"/>
      <c r="R75" s="99"/>
      <c r="S75" s="99"/>
      <c r="T75" s="99"/>
      <c r="U75" s="99"/>
      <c r="V75" s="99"/>
      <c r="W75" s="99"/>
    </row>
    <row r="76" spans="1:23">
      <c r="A76" s="97" t="s">
        <v>1307</v>
      </c>
      <c r="B76" s="99"/>
      <c r="C76" s="99"/>
      <c r="D76" s="99"/>
      <c r="E76" s="99"/>
      <c r="F76" s="99"/>
      <c r="G76" s="99"/>
      <c r="H76" s="99"/>
      <c r="I76" s="99"/>
      <c r="J76" s="99"/>
      <c r="K76" s="102"/>
      <c r="L76" s="99"/>
      <c r="M76" s="99"/>
      <c r="N76" s="99"/>
      <c r="O76" s="99"/>
      <c r="P76" s="102"/>
      <c r="Q76" s="99"/>
      <c r="R76" s="99"/>
      <c r="S76" s="99"/>
      <c r="T76" s="99"/>
      <c r="U76" s="99"/>
      <c r="V76" s="99"/>
      <c r="W76" s="99"/>
    </row>
    <row r="77" spans="1:23">
      <c r="A77" s="97" t="s">
        <v>1308</v>
      </c>
      <c r="B77" s="99"/>
      <c r="C77" s="99"/>
      <c r="D77" s="99"/>
      <c r="E77" s="99"/>
      <c r="F77" s="99"/>
      <c r="G77" s="99"/>
      <c r="H77" s="99"/>
      <c r="I77" s="99"/>
      <c r="J77" s="99"/>
      <c r="K77" s="102"/>
      <c r="L77" s="99"/>
      <c r="M77" s="99"/>
      <c r="N77" s="99"/>
      <c r="O77" s="99"/>
      <c r="P77" s="102"/>
      <c r="Q77" s="99"/>
      <c r="R77" s="99"/>
      <c r="S77" s="99"/>
      <c r="T77" s="99"/>
      <c r="U77" s="99"/>
      <c r="V77" s="99"/>
      <c r="W77" s="99"/>
    </row>
    <row r="78" spans="1:23">
      <c r="A78" s="97" t="s">
        <v>1309</v>
      </c>
      <c r="B78" s="99"/>
      <c r="C78" s="99"/>
      <c r="D78" s="99"/>
      <c r="E78" s="99"/>
      <c r="F78" s="99"/>
      <c r="G78" s="99"/>
      <c r="H78" s="99"/>
      <c r="I78" s="99"/>
      <c r="J78" s="99"/>
      <c r="K78" s="102"/>
      <c r="L78" s="99"/>
      <c r="M78" s="99"/>
      <c r="N78" s="99"/>
      <c r="O78" s="99"/>
      <c r="P78" s="102"/>
      <c r="Q78" s="99"/>
      <c r="R78" s="99"/>
      <c r="S78" s="99"/>
      <c r="T78" s="99"/>
      <c r="U78" s="99"/>
      <c r="V78" s="99"/>
      <c r="W78" s="99"/>
    </row>
    <row r="79" spans="1:23">
      <c r="A79" s="97" t="s">
        <v>1310</v>
      </c>
      <c r="B79" s="99"/>
      <c r="C79" s="99"/>
      <c r="D79" s="99"/>
      <c r="E79" s="99"/>
      <c r="F79" s="99"/>
      <c r="G79" s="99"/>
      <c r="H79" s="99"/>
      <c r="I79" s="99"/>
      <c r="J79" s="99"/>
      <c r="K79" s="102"/>
      <c r="L79" s="99"/>
      <c r="M79" s="99"/>
      <c r="N79" s="99"/>
      <c r="O79" s="99"/>
      <c r="P79" s="102"/>
      <c r="Q79" s="99"/>
      <c r="R79" s="99"/>
      <c r="S79" s="99"/>
      <c r="T79" s="99"/>
      <c r="U79" s="99"/>
      <c r="V79" s="99"/>
      <c r="W79" s="99"/>
    </row>
    <row r="80" spans="1:23">
      <c r="A80" s="97" t="s">
        <v>1271</v>
      </c>
      <c r="B80" s="99"/>
      <c r="C80" s="99"/>
      <c r="D80" s="99"/>
      <c r="E80" s="99"/>
      <c r="F80" s="99"/>
      <c r="G80" s="99"/>
      <c r="H80" s="99"/>
      <c r="I80" s="99"/>
      <c r="J80" s="99"/>
      <c r="K80" s="102"/>
      <c r="L80" s="99"/>
      <c r="M80" s="99"/>
      <c r="N80" s="99"/>
      <c r="O80" s="99"/>
      <c r="P80" s="102"/>
      <c r="Q80" s="99"/>
      <c r="R80" s="99"/>
      <c r="S80" s="99"/>
      <c r="T80" s="99"/>
      <c r="U80" s="99"/>
      <c r="V80" s="99"/>
      <c r="W80" s="99"/>
    </row>
    <row r="81" spans="1:23">
      <c r="A81" s="97" t="s">
        <v>1311</v>
      </c>
      <c r="B81" s="99"/>
      <c r="C81" s="99"/>
      <c r="D81" s="99"/>
      <c r="E81" s="99"/>
      <c r="F81" s="99"/>
      <c r="G81" s="99"/>
      <c r="H81" s="99"/>
      <c r="I81" s="99"/>
      <c r="J81" s="99"/>
      <c r="K81" s="102"/>
      <c r="L81" s="99"/>
      <c r="M81" s="99"/>
      <c r="N81" s="99"/>
      <c r="O81" s="99"/>
      <c r="P81" s="102"/>
      <c r="Q81" s="99"/>
      <c r="R81" s="99"/>
      <c r="S81" s="99"/>
      <c r="T81" s="99"/>
      <c r="U81" s="99"/>
      <c r="V81" s="99"/>
      <c r="W81" s="99"/>
    </row>
    <row r="82" spans="1:23">
      <c r="A82" s="97" t="s">
        <v>1312</v>
      </c>
      <c r="B82" s="99"/>
      <c r="C82" s="99"/>
      <c r="D82" s="99"/>
      <c r="E82" s="99"/>
      <c r="F82" s="99"/>
      <c r="G82" s="99"/>
      <c r="H82" s="99"/>
      <c r="I82" s="99"/>
      <c r="J82" s="99"/>
      <c r="K82" s="102"/>
      <c r="L82" s="99"/>
      <c r="M82" s="99"/>
      <c r="N82" s="99"/>
      <c r="O82" s="99"/>
      <c r="P82" s="102"/>
      <c r="Q82" s="99"/>
      <c r="R82" s="99"/>
      <c r="S82" s="99"/>
      <c r="T82" s="99"/>
      <c r="U82" s="99"/>
      <c r="V82" s="99"/>
      <c r="W82" s="99"/>
    </row>
    <row r="83" spans="1:23">
      <c r="A83" s="97" t="s">
        <v>1313</v>
      </c>
      <c r="B83" s="99"/>
      <c r="C83" s="99"/>
      <c r="D83" s="99"/>
      <c r="E83" s="99"/>
      <c r="F83" s="99"/>
      <c r="G83" s="99"/>
      <c r="H83" s="99"/>
      <c r="I83" s="99"/>
      <c r="J83" s="99"/>
      <c r="K83" s="102"/>
      <c r="L83" s="99"/>
      <c r="M83" s="99"/>
      <c r="N83" s="99"/>
      <c r="O83" s="99"/>
      <c r="P83" s="102"/>
      <c r="Q83" s="99"/>
      <c r="R83" s="99"/>
      <c r="S83" s="99"/>
      <c r="T83" s="99"/>
      <c r="U83" s="99"/>
      <c r="V83" s="99"/>
      <c r="W83" s="99"/>
    </row>
    <row r="84" spans="1:23">
      <c r="A84" s="97" t="s">
        <v>1314</v>
      </c>
      <c r="B84" s="99"/>
      <c r="C84" s="99"/>
      <c r="D84" s="99"/>
      <c r="E84" s="99"/>
      <c r="F84" s="99"/>
      <c r="G84" s="99"/>
      <c r="H84" s="99"/>
      <c r="I84" s="99"/>
      <c r="J84" s="99"/>
      <c r="K84" s="102"/>
      <c r="L84" s="99"/>
      <c r="M84" s="99"/>
      <c r="N84" s="99"/>
      <c r="O84" s="99"/>
      <c r="P84" s="102"/>
      <c r="Q84" s="99"/>
      <c r="R84" s="99"/>
      <c r="S84" s="99"/>
      <c r="T84" s="99"/>
      <c r="U84" s="99"/>
      <c r="V84" s="99"/>
      <c r="W84" s="99"/>
    </row>
    <row r="85" spans="1:23">
      <c r="A85" s="97" t="s">
        <v>1315</v>
      </c>
      <c r="B85" s="99"/>
      <c r="C85" s="99"/>
      <c r="D85" s="99"/>
      <c r="E85" s="99"/>
      <c r="F85" s="99"/>
      <c r="G85" s="99"/>
      <c r="H85" s="99"/>
      <c r="I85" s="99"/>
      <c r="J85" s="99"/>
      <c r="K85" s="102"/>
      <c r="L85" s="99"/>
      <c r="M85" s="99"/>
      <c r="N85" s="99"/>
      <c r="O85" s="99"/>
      <c r="P85" s="102"/>
      <c r="Q85" s="99"/>
      <c r="R85" s="99"/>
      <c r="S85" s="99"/>
      <c r="T85" s="99"/>
      <c r="U85" s="99"/>
      <c r="V85" s="99"/>
      <c r="W85" s="99"/>
    </row>
    <row r="86" spans="1:23">
      <c r="A86" s="97" t="s">
        <v>1316</v>
      </c>
      <c r="B86" s="99"/>
      <c r="C86" s="99"/>
      <c r="D86" s="99"/>
      <c r="E86" s="99"/>
      <c r="F86" s="99"/>
      <c r="G86" s="99"/>
      <c r="H86" s="99"/>
      <c r="I86" s="99"/>
      <c r="J86" s="99"/>
      <c r="K86" s="102"/>
      <c r="L86" s="99"/>
      <c r="M86" s="99"/>
      <c r="N86" s="99"/>
      <c r="O86" s="99"/>
      <c r="P86" s="102"/>
      <c r="Q86" s="99"/>
      <c r="R86" s="99"/>
      <c r="S86" s="99"/>
      <c r="T86" s="99"/>
      <c r="U86" s="99"/>
      <c r="V86" s="99"/>
      <c r="W86" s="99"/>
    </row>
    <row r="87" spans="1:23">
      <c r="A87" s="97" t="s">
        <v>1317</v>
      </c>
      <c r="B87" s="99"/>
      <c r="C87" s="99"/>
      <c r="D87" s="99"/>
      <c r="E87" s="99"/>
      <c r="F87" s="99"/>
      <c r="G87" s="99"/>
      <c r="H87" s="99"/>
      <c r="I87" s="99"/>
      <c r="J87" s="99"/>
      <c r="K87" s="102"/>
      <c r="L87" s="99"/>
      <c r="M87" s="99"/>
      <c r="N87" s="99"/>
      <c r="O87" s="99"/>
      <c r="P87" s="102"/>
      <c r="Q87" s="99"/>
      <c r="R87" s="99"/>
      <c r="S87" s="99"/>
      <c r="T87" s="99"/>
      <c r="U87" s="99"/>
      <c r="V87" s="99"/>
      <c r="W87" s="99"/>
    </row>
    <row r="88" spans="1:23">
      <c r="A88" s="97" t="s">
        <v>1247</v>
      </c>
      <c r="B88" s="99"/>
      <c r="C88" s="99"/>
      <c r="D88" s="99"/>
      <c r="E88" s="99"/>
      <c r="F88" s="99"/>
      <c r="G88" s="99"/>
      <c r="H88" s="99"/>
      <c r="I88" s="99"/>
      <c r="J88" s="99"/>
      <c r="K88" s="102"/>
      <c r="L88" s="99"/>
      <c r="M88" s="99"/>
      <c r="N88" s="99"/>
      <c r="O88" s="99"/>
      <c r="P88" s="102"/>
      <c r="Q88" s="99"/>
      <c r="R88" s="99"/>
      <c r="S88" s="99"/>
      <c r="T88" s="99"/>
      <c r="U88" s="99"/>
      <c r="V88" s="99"/>
      <c r="W88" s="99"/>
    </row>
    <row r="89" spans="1:23">
      <c r="A89" s="97" t="s">
        <v>1318</v>
      </c>
      <c r="B89" s="99"/>
      <c r="C89" s="99"/>
      <c r="D89" s="99"/>
      <c r="E89" s="99"/>
      <c r="F89" s="99"/>
      <c r="G89" s="99"/>
      <c r="H89" s="99"/>
      <c r="I89" s="99"/>
      <c r="J89" s="99"/>
      <c r="K89" s="102"/>
      <c r="L89" s="99"/>
      <c r="M89" s="99"/>
      <c r="N89" s="99"/>
      <c r="O89" s="99"/>
      <c r="P89" s="102"/>
      <c r="Q89" s="99"/>
      <c r="R89" s="99"/>
      <c r="S89" s="99"/>
      <c r="T89" s="99"/>
      <c r="U89" s="99"/>
      <c r="V89" s="99"/>
      <c r="W89" s="99"/>
    </row>
    <row r="90" spans="1:23">
      <c r="A90" s="97" t="s">
        <v>1319</v>
      </c>
      <c r="B90" s="99"/>
      <c r="C90" s="99"/>
      <c r="D90" s="99"/>
      <c r="E90" s="99"/>
      <c r="F90" s="99"/>
      <c r="G90" s="99"/>
      <c r="H90" s="99"/>
      <c r="I90" s="99"/>
      <c r="J90" s="99"/>
      <c r="K90" s="102"/>
      <c r="L90" s="99"/>
      <c r="M90" s="99"/>
      <c r="N90" s="99"/>
      <c r="O90" s="99"/>
      <c r="P90" s="102"/>
      <c r="Q90" s="99"/>
      <c r="R90" s="99"/>
      <c r="S90" s="99"/>
      <c r="T90" s="99"/>
      <c r="U90" s="99"/>
      <c r="V90" s="99"/>
      <c r="W90" s="99"/>
    </row>
    <row r="91" spans="1:23">
      <c r="A91" s="97" t="s">
        <v>1320</v>
      </c>
      <c r="B91" s="99"/>
      <c r="C91" s="99"/>
      <c r="D91" s="99"/>
      <c r="E91" s="99"/>
      <c r="F91" s="99"/>
      <c r="G91" s="99"/>
      <c r="H91" s="99"/>
      <c r="I91" s="99"/>
      <c r="J91" s="99"/>
      <c r="K91" s="102"/>
      <c r="L91" s="99"/>
      <c r="M91" s="99"/>
      <c r="N91" s="99"/>
      <c r="O91" s="99"/>
      <c r="P91" s="102"/>
      <c r="Q91" s="99"/>
      <c r="R91" s="99"/>
      <c r="S91" s="99"/>
      <c r="T91" s="99"/>
      <c r="U91" s="99"/>
      <c r="V91" s="99"/>
      <c r="W91" s="99"/>
    </row>
    <row r="92" spans="1:23">
      <c r="A92" s="97" t="s">
        <v>1321</v>
      </c>
      <c r="B92" s="99"/>
      <c r="C92" s="99"/>
      <c r="D92" s="99"/>
      <c r="E92" s="99"/>
      <c r="F92" s="99"/>
      <c r="G92" s="99"/>
      <c r="H92" s="99"/>
      <c r="I92" s="99"/>
      <c r="J92" s="99"/>
      <c r="K92" s="102"/>
      <c r="L92" s="99"/>
      <c r="M92" s="99"/>
      <c r="N92" s="99"/>
      <c r="O92" s="99"/>
      <c r="P92" s="102"/>
      <c r="Q92" s="99"/>
      <c r="R92" s="99"/>
      <c r="S92" s="99"/>
      <c r="T92" s="99"/>
      <c r="U92" s="99"/>
      <c r="V92" s="99"/>
      <c r="W92" s="99"/>
    </row>
    <row r="93" spans="1:23">
      <c r="A93" s="97" t="s">
        <v>1322</v>
      </c>
      <c r="B93" s="99"/>
      <c r="C93" s="99"/>
      <c r="D93" s="99"/>
      <c r="E93" s="99"/>
      <c r="F93" s="99"/>
      <c r="G93" s="99"/>
      <c r="H93" s="99"/>
      <c r="I93" s="99"/>
      <c r="J93" s="99"/>
      <c r="K93" s="102"/>
      <c r="L93" s="99"/>
      <c r="M93" s="99"/>
      <c r="N93" s="99"/>
      <c r="O93" s="99"/>
      <c r="P93" s="102"/>
      <c r="Q93" s="99"/>
      <c r="R93" s="99"/>
      <c r="S93" s="99"/>
      <c r="T93" s="99"/>
      <c r="U93" s="99"/>
      <c r="V93" s="99"/>
      <c r="W93" s="99"/>
    </row>
    <row r="94" spans="1:23">
      <c r="A94" s="97" t="s">
        <v>1323</v>
      </c>
      <c r="B94" s="99"/>
      <c r="C94" s="99"/>
      <c r="D94" s="99"/>
      <c r="E94" s="99"/>
      <c r="F94" s="99"/>
      <c r="G94" s="99"/>
      <c r="H94" s="99"/>
      <c r="I94" s="99"/>
      <c r="J94" s="99"/>
      <c r="K94" s="102"/>
      <c r="L94" s="99"/>
      <c r="M94" s="99"/>
      <c r="N94" s="99"/>
      <c r="O94" s="99"/>
      <c r="P94" s="102"/>
      <c r="Q94" s="99"/>
      <c r="R94" s="99"/>
      <c r="S94" s="99"/>
      <c r="T94" s="99"/>
      <c r="U94" s="99"/>
      <c r="V94" s="99"/>
      <c r="W94" s="99"/>
    </row>
    <row r="95" spans="1:23">
      <c r="A95" s="97" t="s">
        <v>1324</v>
      </c>
      <c r="B95" s="99"/>
      <c r="C95" s="99"/>
      <c r="D95" s="99"/>
      <c r="E95" s="99"/>
      <c r="F95" s="99"/>
      <c r="G95" s="99"/>
      <c r="H95" s="99"/>
      <c r="I95" s="99"/>
      <c r="J95" s="99"/>
      <c r="K95" s="102"/>
      <c r="L95" s="99"/>
      <c r="M95" s="99"/>
      <c r="N95" s="99"/>
      <c r="O95" s="99"/>
      <c r="P95" s="102"/>
      <c r="Q95" s="99"/>
      <c r="R95" s="99"/>
      <c r="S95" s="99"/>
      <c r="T95" s="99"/>
      <c r="U95" s="99"/>
      <c r="V95" s="99"/>
      <c r="W95" s="99"/>
    </row>
    <row r="96" spans="1:23">
      <c r="A96" s="97" t="s">
        <v>1325</v>
      </c>
      <c r="B96" s="99"/>
      <c r="C96" s="99"/>
      <c r="D96" s="99"/>
      <c r="E96" s="99"/>
      <c r="F96" s="99"/>
      <c r="G96" s="99"/>
      <c r="H96" s="99"/>
      <c r="I96" s="99"/>
      <c r="J96" s="99"/>
      <c r="K96" s="102"/>
      <c r="L96" s="99"/>
      <c r="M96" s="99"/>
      <c r="N96" s="99"/>
      <c r="O96" s="99"/>
      <c r="P96" s="102"/>
      <c r="Q96" s="99"/>
      <c r="R96" s="99"/>
      <c r="S96" s="99"/>
      <c r="T96" s="99"/>
      <c r="U96" s="99"/>
      <c r="V96" s="99"/>
      <c r="W96" s="99"/>
    </row>
    <row r="97" spans="1:23">
      <c r="A97" s="97" t="s">
        <v>1326</v>
      </c>
      <c r="B97" s="99"/>
      <c r="C97" s="99"/>
      <c r="D97" s="99"/>
      <c r="E97" s="99"/>
      <c r="F97" s="99"/>
      <c r="G97" s="99"/>
      <c r="H97" s="99"/>
      <c r="I97" s="99"/>
      <c r="J97" s="99"/>
      <c r="K97" s="102"/>
      <c r="L97" s="99"/>
      <c r="M97" s="99"/>
      <c r="N97" s="99"/>
      <c r="O97" s="99"/>
      <c r="P97" s="102"/>
      <c r="Q97" s="99"/>
      <c r="R97" s="99"/>
      <c r="S97" s="99"/>
      <c r="T97" s="99"/>
      <c r="U97" s="99"/>
      <c r="V97" s="99"/>
      <c r="W97" s="99"/>
    </row>
    <row r="98" spans="1:23">
      <c r="A98" s="97" t="s">
        <v>1327</v>
      </c>
      <c r="B98" s="99"/>
      <c r="C98" s="99"/>
      <c r="D98" s="99"/>
      <c r="E98" s="99"/>
      <c r="F98" s="99"/>
      <c r="G98" s="99"/>
      <c r="H98" s="99"/>
      <c r="I98" s="99"/>
      <c r="J98" s="99"/>
      <c r="K98" s="102"/>
      <c r="L98" s="99"/>
      <c r="M98" s="99"/>
      <c r="N98" s="99"/>
      <c r="O98" s="99"/>
      <c r="P98" s="102"/>
      <c r="Q98" s="99"/>
      <c r="R98" s="99"/>
      <c r="S98" s="99"/>
      <c r="T98" s="99"/>
      <c r="U98" s="99"/>
      <c r="V98" s="99"/>
      <c r="W98" s="99"/>
    </row>
  </sheetData>
  <mergeCells count="3">
    <mergeCell ref="A2:W2"/>
    <mergeCell ref="B4:W4"/>
    <mergeCell ref="A4:A5"/>
  </mergeCells>
  <phoneticPr fontId="31" type="noConversion"/>
  <printOptions horizontalCentered="1"/>
  <pageMargins left="0.47152777777777799" right="0.47152777777777799" top="0.59027777777777801" bottom="0.47152777777777799" header="0.31388888888888899" footer="0.31388888888888899"/>
  <pageSetup paperSize="9" scale="85" orientation="landscape"/>
</worksheet>
</file>

<file path=xl/worksheets/sheet12.xml><?xml version="1.0" encoding="utf-8"?>
<worksheet xmlns="http://schemas.openxmlformats.org/spreadsheetml/2006/main" xmlns:r="http://schemas.openxmlformats.org/officeDocument/2006/relationships">
  <dimension ref="A1:WVM12"/>
  <sheetViews>
    <sheetView showGridLines="0" showZeros="0" workbookViewId="0">
      <selection activeCell="F9" sqref="F9"/>
    </sheetView>
  </sheetViews>
  <sheetFormatPr defaultColWidth="9.125" defaultRowHeight="14.25"/>
  <cols>
    <col min="1" max="1" width="12.25" style="83" customWidth="1"/>
    <col min="2" max="2" width="16.375" style="82" customWidth="1"/>
    <col min="3" max="5" width="18" style="82" customWidth="1"/>
    <col min="6" max="7" width="18" style="84" customWidth="1"/>
    <col min="8" max="248" width="9.125" style="85"/>
    <col min="249" max="249" width="30.125" style="85" customWidth="1"/>
    <col min="250" max="252" width="16.625" style="85" customWidth="1"/>
    <col min="253" max="253" width="30.125" style="85" customWidth="1"/>
    <col min="254" max="256" width="18" style="85" customWidth="1"/>
    <col min="257" max="261" width="9.125" style="85" hidden="1" customWidth="1"/>
    <col min="262" max="504" width="9.125" style="85"/>
    <col min="505" max="505" width="30.125" style="85" customWidth="1"/>
    <col min="506" max="508" width="16.625" style="85" customWidth="1"/>
    <col min="509" max="509" width="30.125" style="85" customWidth="1"/>
    <col min="510" max="512" width="18" style="85" customWidth="1"/>
    <col min="513" max="517" width="9.125" style="85" hidden="1" customWidth="1"/>
    <col min="518" max="760" width="9.125" style="85"/>
    <col min="761" max="761" width="30.125" style="85" customWidth="1"/>
    <col min="762" max="764" width="16.625" style="85" customWidth="1"/>
    <col min="765" max="765" width="30.125" style="85" customWidth="1"/>
    <col min="766" max="768" width="18" style="85" customWidth="1"/>
    <col min="769" max="773" width="9.125" style="85" hidden="1" customWidth="1"/>
    <col min="774" max="1016" width="9.125" style="85"/>
    <col min="1017" max="1017" width="30.125" style="85" customWidth="1"/>
    <col min="1018" max="1020" width="16.625" style="85" customWidth="1"/>
    <col min="1021" max="1021" width="30.125" style="85" customWidth="1"/>
    <col min="1022" max="1024" width="18" style="85" customWidth="1"/>
    <col min="1025" max="1029" width="9.125" style="85" hidden="1" customWidth="1"/>
    <col min="1030" max="1272" width="9.125" style="85"/>
    <col min="1273" max="1273" width="30.125" style="85" customWidth="1"/>
    <col min="1274" max="1276" width="16.625" style="85" customWidth="1"/>
    <col min="1277" max="1277" width="30.125" style="85" customWidth="1"/>
    <col min="1278" max="1280" width="18" style="85" customWidth="1"/>
    <col min="1281" max="1285" width="9.125" style="85" hidden="1" customWidth="1"/>
    <col min="1286" max="1528" width="9.125" style="85"/>
    <col min="1529" max="1529" width="30.125" style="85" customWidth="1"/>
    <col min="1530" max="1532" width="16.625" style="85" customWidth="1"/>
    <col min="1533" max="1533" width="30.125" style="85" customWidth="1"/>
    <col min="1534" max="1536" width="18" style="85" customWidth="1"/>
    <col min="1537" max="1541" width="9.125" style="85" hidden="1" customWidth="1"/>
    <col min="1542" max="1784" width="9.125" style="85"/>
    <col min="1785" max="1785" width="30.125" style="85" customWidth="1"/>
    <col min="1786" max="1788" width="16.625" style="85" customWidth="1"/>
    <col min="1789" max="1789" width="30.125" style="85" customWidth="1"/>
    <col min="1790" max="1792" width="18" style="85" customWidth="1"/>
    <col min="1793" max="1797" width="9.125" style="85" hidden="1" customWidth="1"/>
    <col min="1798" max="2040" width="9.125" style="85"/>
    <col min="2041" max="2041" width="30.125" style="85" customWidth="1"/>
    <col min="2042" max="2044" width="16.625" style="85" customWidth="1"/>
    <col min="2045" max="2045" width="30.125" style="85" customWidth="1"/>
    <col min="2046" max="2048" width="18" style="85" customWidth="1"/>
    <col min="2049" max="2053" width="9.125" style="85" hidden="1" customWidth="1"/>
    <col min="2054" max="2296" width="9.125" style="85"/>
    <col min="2297" max="2297" width="30.125" style="85" customWidth="1"/>
    <col min="2298" max="2300" width="16.625" style="85" customWidth="1"/>
    <col min="2301" max="2301" width="30.125" style="85" customWidth="1"/>
    <col min="2302" max="2304" width="18" style="85" customWidth="1"/>
    <col min="2305" max="2309" width="9.125" style="85" hidden="1" customWidth="1"/>
    <col min="2310" max="2552" width="9.125" style="85"/>
    <col min="2553" max="2553" width="30.125" style="85" customWidth="1"/>
    <col min="2554" max="2556" width="16.625" style="85" customWidth="1"/>
    <col min="2557" max="2557" width="30.125" style="85" customWidth="1"/>
    <col min="2558" max="2560" width="18" style="85" customWidth="1"/>
    <col min="2561" max="2565" width="9.125" style="85" hidden="1" customWidth="1"/>
    <col min="2566" max="2808" width="9.125" style="85"/>
    <col min="2809" max="2809" width="30.125" style="85" customWidth="1"/>
    <col min="2810" max="2812" width="16.625" style="85" customWidth="1"/>
    <col min="2813" max="2813" width="30.125" style="85" customWidth="1"/>
    <col min="2814" max="2816" width="18" style="85" customWidth="1"/>
    <col min="2817" max="2821" width="9.125" style="85" hidden="1" customWidth="1"/>
    <col min="2822" max="3064" width="9.125" style="85"/>
    <col min="3065" max="3065" width="30.125" style="85" customWidth="1"/>
    <col min="3066" max="3068" width="16.625" style="85" customWidth="1"/>
    <col min="3069" max="3069" width="30.125" style="85" customWidth="1"/>
    <col min="3070" max="3072" width="18" style="85" customWidth="1"/>
    <col min="3073" max="3077" width="9.125" style="85" hidden="1" customWidth="1"/>
    <col min="3078" max="3320" width="9.125" style="85"/>
    <col min="3321" max="3321" width="30.125" style="85" customWidth="1"/>
    <col min="3322" max="3324" width="16.625" style="85" customWidth="1"/>
    <col min="3325" max="3325" width="30.125" style="85" customWidth="1"/>
    <col min="3326" max="3328" width="18" style="85" customWidth="1"/>
    <col min="3329" max="3333" width="9.125" style="85" hidden="1" customWidth="1"/>
    <col min="3334" max="3576" width="9.125" style="85"/>
    <col min="3577" max="3577" width="30.125" style="85" customWidth="1"/>
    <col min="3578" max="3580" width="16.625" style="85" customWidth="1"/>
    <col min="3581" max="3581" width="30.125" style="85" customWidth="1"/>
    <col min="3582" max="3584" width="18" style="85" customWidth="1"/>
    <col min="3585" max="3589" width="9.125" style="85" hidden="1" customWidth="1"/>
    <col min="3590" max="3832" width="9.125" style="85"/>
    <col min="3833" max="3833" width="30.125" style="85" customWidth="1"/>
    <col min="3834" max="3836" width="16.625" style="85" customWidth="1"/>
    <col min="3837" max="3837" width="30.125" style="85" customWidth="1"/>
    <col min="3838" max="3840" width="18" style="85" customWidth="1"/>
    <col min="3841" max="3845" width="9.125" style="85" hidden="1" customWidth="1"/>
    <col min="3846" max="4088" width="9.125" style="85"/>
    <col min="4089" max="4089" width="30.125" style="85" customWidth="1"/>
    <col min="4090" max="4092" width="16.625" style="85" customWidth="1"/>
    <col min="4093" max="4093" width="30.125" style="85" customWidth="1"/>
    <col min="4094" max="4096" width="18" style="85" customWidth="1"/>
    <col min="4097" max="4101" width="9.125" style="85" hidden="1" customWidth="1"/>
    <col min="4102" max="4344" width="9.125" style="85"/>
    <col min="4345" max="4345" width="30.125" style="85" customWidth="1"/>
    <col min="4346" max="4348" width="16.625" style="85" customWidth="1"/>
    <col min="4349" max="4349" width="30.125" style="85" customWidth="1"/>
    <col min="4350" max="4352" width="18" style="85" customWidth="1"/>
    <col min="4353" max="4357" width="9.125" style="85" hidden="1" customWidth="1"/>
    <col min="4358" max="4600" width="9.125" style="85"/>
    <col min="4601" max="4601" width="30.125" style="85" customWidth="1"/>
    <col min="4602" max="4604" width="16.625" style="85" customWidth="1"/>
    <col min="4605" max="4605" width="30.125" style="85" customWidth="1"/>
    <col min="4606" max="4608" width="18" style="85" customWidth="1"/>
    <col min="4609" max="4613" width="9.125" style="85" hidden="1" customWidth="1"/>
    <col min="4614" max="4856" width="9.125" style="85"/>
    <col min="4857" max="4857" width="30.125" style="85" customWidth="1"/>
    <col min="4858" max="4860" width="16.625" style="85" customWidth="1"/>
    <col min="4861" max="4861" width="30.125" style="85" customWidth="1"/>
    <col min="4862" max="4864" width="18" style="85" customWidth="1"/>
    <col min="4865" max="4869" width="9.125" style="85" hidden="1" customWidth="1"/>
    <col min="4870" max="5112" width="9.125" style="85"/>
    <col min="5113" max="5113" width="30.125" style="85" customWidth="1"/>
    <col min="5114" max="5116" width="16.625" style="85" customWidth="1"/>
    <col min="5117" max="5117" width="30.125" style="85" customWidth="1"/>
    <col min="5118" max="5120" width="18" style="85" customWidth="1"/>
    <col min="5121" max="5125" width="9.125" style="85" hidden="1" customWidth="1"/>
    <col min="5126" max="5368" width="9.125" style="85"/>
    <col min="5369" max="5369" width="30.125" style="85" customWidth="1"/>
    <col min="5370" max="5372" width="16.625" style="85" customWidth="1"/>
    <col min="5373" max="5373" width="30.125" style="85" customWidth="1"/>
    <col min="5374" max="5376" width="18" style="85" customWidth="1"/>
    <col min="5377" max="5381" width="9.125" style="85" hidden="1" customWidth="1"/>
    <col min="5382" max="5624" width="9.125" style="85"/>
    <col min="5625" max="5625" width="30.125" style="85" customWidth="1"/>
    <col min="5626" max="5628" width="16.625" style="85" customWidth="1"/>
    <col min="5629" max="5629" width="30.125" style="85" customWidth="1"/>
    <col min="5630" max="5632" width="18" style="85" customWidth="1"/>
    <col min="5633" max="5637" width="9.125" style="85" hidden="1" customWidth="1"/>
    <col min="5638" max="5880" width="9.125" style="85"/>
    <col min="5881" max="5881" width="30.125" style="85" customWidth="1"/>
    <col min="5882" max="5884" width="16.625" style="85" customWidth="1"/>
    <col min="5885" max="5885" width="30.125" style="85" customWidth="1"/>
    <col min="5886" max="5888" width="18" style="85" customWidth="1"/>
    <col min="5889" max="5893" width="9.125" style="85" hidden="1" customWidth="1"/>
    <col min="5894" max="6136" width="9.125" style="85"/>
    <col min="6137" max="6137" width="30.125" style="85" customWidth="1"/>
    <col min="6138" max="6140" width="16.625" style="85" customWidth="1"/>
    <col min="6141" max="6141" width="30.125" style="85" customWidth="1"/>
    <col min="6142" max="6144" width="18" style="85" customWidth="1"/>
    <col min="6145" max="6149" width="9.125" style="85" hidden="1" customWidth="1"/>
    <col min="6150" max="6392" width="9.125" style="85"/>
    <col min="6393" max="6393" width="30.125" style="85" customWidth="1"/>
    <col min="6394" max="6396" width="16.625" style="85" customWidth="1"/>
    <col min="6397" max="6397" width="30.125" style="85" customWidth="1"/>
    <col min="6398" max="6400" width="18" style="85" customWidth="1"/>
    <col min="6401" max="6405" width="9.125" style="85" hidden="1" customWidth="1"/>
    <col min="6406" max="6648" width="9.125" style="85"/>
    <col min="6649" max="6649" width="30.125" style="85" customWidth="1"/>
    <col min="6650" max="6652" width="16.625" style="85" customWidth="1"/>
    <col min="6653" max="6653" width="30.125" style="85" customWidth="1"/>
    <col min="6654" max="6656" width="18" style="85" customWidth="1"/>
    <col min="6657" max="6661" width="9.125" style="85" hidden="1" customWidth="1"/>
    <col min="6662" max="6904" width="9.125" style="85"/>
    <col min="6905" max="6905" width="30.125" style="85" customWidth="1"/>
    <col min="6906" max="6908" width="16.625" style="85" customWidth="1"/>
    <col min="6909" max="6909" width="30.125" style="85" customWidth="1"/>
    <col min="6910" max="6912" width="18" style="85" customWidth="1"/>
    <col min="6913" max="6917" width="9.125" style="85" hidden="1" customWidth="1"/>
    <col min="6918" max="7160" width="9.125" style="85"/>
    <col min="7161" max="7161" width="30.125" style="85" customWidth="1"/>
    <col min="7162" max="7164" width="16.625" style="85" customWidth="1"/>
    <col min="7165" max="7165" width="30.125" style="85" customWidth="1"/>
    <col min="7166" max="7168" width="18" style="85" customWidth="1"/>
    <col min="7169" max="7173" width="9.125" style="85" hidden="1" customWidth="1"/>
    <col min="7174" max="7416" width="9.125" style="85"/>
    <col min="7417" max="7417" width="30.125" style="85" customWidth="1"/>
    <col min="7418" max="7420" width="16.625" style="85" customWidth="1"/>
    <col min="7421" max="7421" width="30.125" style="85" customWidth="1"/>
    <col min="7422" max="7424" width="18" style="85" customWidth="1"/>
    <col min="7425" max="7429" width="9.125" style="85" hidden="1" customWidth="1"/>
    <col min="7430" max="7672" width="9.125" style="85"/>
    <col min="7673" max="7673" width="30.125" style="85" customWidth="1"/>
    <col min="7674" max="7676" width="16.625" style="85" customWidth="1"/>
    <col min="7677" max="7677" width="30.125" style="85" customWidth="1"/>
    <col min="7678" max="7680" width="18" style="85" customWidth="1"/>
    <col min="7681" max="7685" width="9.125" style="85" hidden="1" customWidth="1"/>
    <col min="7686" max="7928" width="9.125" style="85"/>
    <col min="7929" max="7929" width="30.125" style="85" customWidth="1"/>
    <col min="7930" max="7932" width="16.625" style="85" customWidth="1"/>
    <col min="7933" max="7933" width="30.125" style="85" customWidth="1"/>
    <col min="7934" max="7936" width="18" style="85" customWidth="1"/>
    <col min="7937" max="7941" width="9.125" style="85" hidden="1" customWidth="1"/>
    <col min="7942" max="8184" width="9.125" style="85"/>
    <col min="8185" max="8185" width="30.125" style="85" customWidth="1"/>
    <col min="8186" max="8188" width="16.625" style="85" customWidth="1"/>
    <col min="8189" max="8189" width="30.125" style="85" customWidth="1"/>
    <col min="8190" max="8192" width="18" style="85" customWidth="1"/>
    <col min="8193" max="8197" width="9.125" style="85" hidden="1" customWidth="1"/>
    <col min="8198" max="8440" width="9.125" style="85"/>
    <col min="8441" max="8441" width="30.125" style="85" customWidth="1"/>
    <col min="8442" max="8444" width="16.625" style="85" customWidth="1"/>
    <col min="8445" max="8445" width="30.125" style="85" customWidth="1"/>
    <col min="8446" max="8448" width="18" style="85" customWidth="1"/>
    <col min="8449" max="8453" width="9.125" style="85" hidden="1" customWidth="1"/>
    <col min="8454" max="8696" width="9.125" style="85"/>
    <col min="8697" max="8697" width="30.125" style="85" customWidth="1"/>
    <col min="8698" max="8700" width="16.625" style="85" customWidth="1"/>
    <col min="8701" max="8701" width="30.125" style="85" customWidth="1"/>
    <col min="8702" max="8704" width="18" style="85" customWidth="1"/>
    <col min="8705" max="8709" width="9.125" style="85" hidden="1" customWidth="1"/>
    <col min="8710" max="8952" width="9.125" style="85"/>
    <col min="8953" max="8953" width="30.125" style="85" customWidth="1"/>
    <col min="8954" max="8956" width="16.625" style="85" customWidth="1"/>
    <col min="8957" max="8957" width="30.125" style="85" customWidth="1"/>
    <col min="8958" max="8960" width="18" style="85" customWidth="1"/>
    <col min="8961" max="8965" width="9.125" style="85" hidden="1" customWidth="1"/>
    <col min="8966" max="9208" width="9.125" style="85"/>
    <col min="9209" max="9209" width="30.125" style="85" customWidth="1"/>
    <col min="9210" max="9212" width="16.625" style="85" customWidth="1"/>
    <col min="9213" max="9213" width="30.125" style="85" customWidth="1"/>
    <col min="9214" max="9216" width="18" style="85" customWidth="1"/>
    <col min="9217" max="9221" width="9.125" style="85" hidden="1" customWidth="1"/>
    <col min="9222" max="9464" width="9.125" style="85"/>
    <col min="9465" max="9465" width="30.125" style="85" customWidth="1"/>
    <col min="9466" max="9468" width="16.625" style="85" customWidth="1"/>
    <col min="9469" max="9469" width="30.125" style="85" customWidth="1"/>
    <col min="9470" max="9472" width="18" style="85" customWidth="1"/>
    <col min="9473" max="9477" width="9.125" style="85" hidden="1" customWidth="1"/>
    <col min="9478" max="9720" width="9.125" style="85"/>
    <col min="9721" max="9721" width="30.125" style="85" customWidth="1"/>
    <col min="9722" max="9724" width="16.625" style="85" customWidth="1"/>
    <col min="9725" max="9725" width="30.125" style="85" customWidth="1"/>
    <col min="9726" max="9728" width="18" style="85" customWidth="1"/>
    <col min="9729" max="9733" width="9.125" style="85" hidden="1" customWidth="1"/>
    <col min="9734" max="9976" width="9.125" style="85"/>
    <col min="9977" max="9977" width="30.125" style="85" customWidth="1"/>
    <col min="9978" max="9980" width="16.625" style="85" customWidth="1"/>
    <col min="9981" max="9981" width="30.125" style="85" customWidth="1"/>
    <col min="9982" max="9984" width="18" style="85" customWidth="1"/>
    <col min="9985" max="9989" width="9.125" style="85" hidden="1" customWidth="1"/>
    <col min="9990" max="10232" width="9.125" style="85"/>
    <col min="10233" max="10233" width="30.125" style="85" customWidth="1"/>
    <col min="10234" max="10236" width="16.625" style="85" customWidth="1"/>
    <col min="10237" max="10237" width="30.125" style="85" customWidth="1"/>
    <col min="10238" max="10240" width="18" style="85" customWidth="1"/>
    <col min="10241" max="10245" width="9.125" style="85" hidden="1" customWidth="1"/>
    <col min="10246" max="10488" width="9.125" style="85"/>
    <col min="10489" max="10489" width="30.125" style="85" customWidth="1"/>
    <col min="10490" max="10492" width="16.625" style="85" customWidth="1"/>
    <col min="10493" max="10493" width="30.125" style="85" customWidth="1"/>
    <col min="10494" max="10496" width="18" style="85" customWidth="1"/>
    <col min="10497" max="10501" width="9.125" style="85" hidden="1" customWidth="1"/>
    <col min="10502" max="10744" width="9.125" style="85"/>
    <col min="10745" max="10745" width="30.125" style="85" customWidth="1"/>
    <col min="10746" max="10748" width="16.625" style="85" customWidth="1"/>
    <col min="10749" max="10749" width="30.125" style="85" customWidth="1"/>
    <col min="10750" max="10752" width="18" style="85" customWidth="1"/>
    <col min="10753" max="10757" width="9.125" style="85" hidden="1" customWidth="1"/>
    <col min="10758" max="11000" width="9.125" style="85"/>
    <col min="11001" max="11001" width="30.125" style="85" customWidth="1"/>
    <col min="11002" max="11004" width="16.625" style="85" customWidth="1"/>
    <col min="11005" max="11005" width="30.125" style="85" customWidth="1"/>
    <col min="11006" max="11008" width="18" style="85" customWidth="1"/>
    <col min="11009" max="11013" width="9.125" style="85" hidden="1" customWidth="1"/>
    <col min="11014" max="11256" width="9.125" style="85"/>
    <col min="11257" max="11257" width="30.125" style="85" customWidth="1"/>
    <col min="11258" max="11260" width="16.625" style="85" customWidth="1"/>
    <col min="11261" max="11261" width="30.125" style="85" customWidth="1"/>
    <col min="11262" max="11264" width="18" style="85" customWidth="1"/>
    <col min="11265" max="11269" width="9.125" style="85" hidden="1" customWidth="1"/>
    <col min="11270" max="11512" width="9.125" style="85"/>
    <col min="11513" max="11513" width="30.125" style="85" customWidth="1"/>
    <col min="11514" max="11516" width="16.625" style="85" customWidth="1"/>
    <col min="11517" max="11517" width="30.125" style="85" customWidth="1"/>
    <col min="11518" max="11520" width="18" style="85" customWidth="1"/>
    <col min="11521" max="11525" width="9.125" style="85" hidden="1" customWidth="1"/>
    <col min="11526" max="11768" width="9.125" style="85"/>
    <col min="11769" max="11769" width="30.125" style="85" customWidth="1"/>
    <col min="11770" max="11772" width="16.625" style="85" customWidth="1"/>
    <col min="11773" max="11773" width="30.125" style="85" customWidth="1"/>
    <col min="11774" max="11776" width="18" style="85" customWidth="1"/>
    <col min="11777" max="11781" width="9.125" style="85" hidden="1" customWidth="1"/>
    <col min="11782" max="12024" width="9.125" style="85"/>
    <col min="12025" max="12025" width="30.125" style="85" customWidth="1"/>
    <col min="12026" max="12028" width="16.625" style="85" customWidth="1"/>
    <col min="12029" max="12029" width="30.125" style="85" customWidth="1"/>
    <col min="12030" max="12032" width="18" style="85" customWidth="1"/>
    <col min="12033" max="12037" width="9.125" style="85" hidden="1" customWidth="1"/>
    <col min="12038" max="12280" width="9.125" style="85"/>
    <col min="12281" max="12281" width="30.125" style="85" customWidth="1"/>
    <col min="12282" max="12284" width="16.625" style="85" customWidth="1"/>
    <col min="12285" max="12285" width="30.125" style="85" customWidth="1"/>
    <col min="12286" max="12288" width="18" style="85" customWidth="1"/>
    <col min="12289" max="12293" width="9.125" style="85" hidden="1" customWidth="1"/>
    <col min="12294" max="12536" width="9.125" style="85"/>
    <col min="12537" max="12537" width="30.125" style="85" customWidth="1"/>
    <col min="12538" max="12540" width="16.625" style="85" customWidth="1"/>
    <col min="12541" max="12541" width="30.125" style="85" customWidth="1"/>
    <col min="12542" max="12544" width="18" style="85" customWidth="1"/>
    <col min="12545" max="12549" width="9.125" style="85" hidden="1" customWidth="1"/>
    <col min="12550" max="12792" width="9.125" style="85"/>
    <col min="12793" max="12793" width="30.125" style="85" customWidth="1"/>
    <col min="12794" max="12796" width="16.625" style="85" customWidth="1"/>
    <col min="12797" max="12797" width="30.125" style="85" customWidth="1"/>
    <col min="12798" max="12800" width="18" style="85" customWidth="1"/>
    <col min="12801" max="12805" width="9.125" style="85" hidden="1" customWidth="1"/>
    <col min="12806" max="13048" width="9.125" style="85"/>
    <col min="13049" max="13049" width="30.125" style="85" customWidth="1"/>
    <col min="13050" max="13052" width="16.625" style="85" customWidth="1"/>
    <col min="13053" max="13053" width="30.125" style="85" customWidth="1"/>
    <col min="13054" max="13056" width="18" style="85" customWidth="1"/>
    <col min="13057" max="13061" width="9.125" style="85" hidden="1" customWidth="1"/>
    <col min="13062" max="13304" width="9.125" style="85"/>
    <col min="13305" max="13305" width="30.125" style="85" customWidth="1"/>
    <col min="13306" max="13308" width="16.625" style="85" customWidth="1"/>
    <col min="13309" max="13309" width="30.125" style="85" customWidth="1"/>
    <col min="13310" max="13312" width="18" style="85" customWidth="1"/>
    <col min="13313" max="13317" width="9.125" style="85" hidden="1" customWidth="1"/>
    <col min="13318" max="13560" width="9.125" style="85"/>
    <col min="13561" max="13561" width="30.125" style="85" customWidth="1"/>
    <col min="13562" max="13564" width="16.625" style="85" customWidth="1"/>
    <col min="13565" max="13565" width="30.125" style="85" customWidth="1"/>
    <col min="13566" max="13568" width="18" style="85" customWidth="1"/>
    <col min="13569" max="13573" width="9.125" style="85" hidden="1" customWidth="1"/>
    <col min="13574" max="13816" width="9.125" style="85"/>
    <col min="13817" max="13817" width="30.125" style="85" customWidth="1"/>
    <col min="13818" max="13820" width="16.625" style="85" customWidth="1"/>
    <col min="13821" max="13821" width="30.125" style="85" customWidth="1"/>
    <col min="13822" max="13824" width="18" style="85" customWidth="1"/>
    <col min="13825" max="13829" width="9.125" style="85" hidden="1" customWidth="1"/>
    <col min="13830" max="14072" width="9.125" style="85"/>
    <col min="14073" max="14073" width="30.125" style="85" customWidth="1"/>
    <col min="14074" max="14076" width="16.625" style="85" customWidth="1"/>
    <col min="14077" max="14077" width="30.125" style="85" customWidth="1"/>
    <col min="14078" max="14080" width="18" style="85" customWidth="1"/>
    <col min="14081" max="14085" width="9.125" style="85" hidden="1" customWidth="1"/>
    <col min="14086" max="14328" width="9.125" style="85"/>
    <col min="14329" max="14329" width="30.125" style="85" customWidth="1"/>
    <col min="14330" max="14332" width="16.625" style="85" customWidth="1"/>
    <col min="14333" max="14333" width="30.125" style="85" customWidth="1"/>
    <col min="14334" max="14336" width="18" style="85" customWidth="1"/>
    <col min="14337" max="14341" width="9.125" style="85" hidden="1" customWidth="1"/>
    <col min="14342" max="14584" width="9.125" style="85"/>
    <col min="14585" max="14585" width="30.125" style="85" customWidth="1"/>
    <col min="14586" max="14588" width="16.625" style="85" customWidth="1"/>
    <col min="14589" max="14589" width="30.125" style="85" customWidth="1"/>
    <col min="14590" max="14592" width="18" style="85" customWidth="1"/>
    <col min="14593" max="14597" width="9.125" style="85" hidden="1" customWidth="1"/>
    <col min="14598" max="14840" width="9.125" style="85"/>
    <col min="14841" max="14841" width="30.125" style="85" customWidth="1"/>
    <col min="14842" max="14844" width="16.625" style="85" customWidth="1"/>
    <col min="14845" max="14845" width="30.125" style="85" customWidth="1"/>
    <col min="14846" max="14848" width="18" style="85" customWidth="1"/>
    <col min="14849" max="14853" width="9.125" style="85" hidden="1" customWidth="1"/>
    <col min="14854" max="15096" width="9.125" style="85"/>
    <col min="15097" max="15097" width="30.125" style="85" customWidth="1"/>
    <col min="15098" max="15100" width="16.625" style="85" customWidth="1"/>
    <col min="15101" max="15101" width="30.125" style="85" customWidth="1"/>
    <col min="15102" max="15104" width="18" style="85" customWidth="1"/>
    <col min="15105" max="15109" width="9.125" style="85" hidden="1" customWidth="1"/>
    <col min="15110" max="15352" width="9.125" style="85"/>
    <col min="15353" max="15353" width="30.125" style="85" customWidth="1"/>
    <col min="15354" max="15356" width="16.625" style="85" customWidth="1"/>
    <col min="15357" max="15357" width="30.125" style="85" customWidth="1"/>
    <col min="15358" max="15360" width="18" style="85" customWidth="1"/>
    <col min="15361" max="15365" width="9.125" style="85" hidden="1" customWidth="1"/>
    <col min="15366" max="15608" width="9.125" style="85"/>
    <col min="15609" max="15609" width="30.125" style="85" customWidth="1"/>
    <col min="15610" max="15612" width="16.625" style="85" customWidth="1"/>
    <col min="15613" max="15613" width="30.125" style="85" customWidth="1"/>
    <col min="15614" max="15616" width="18" style="85" customWidth="1"/>
    <col min="15617" max="15621" width="9.125" style="85" hidden="1" customWidth="1"/>
    <col min="15622" max="15864" width="9.125" style="85"/>
    <col min="15865" max="15865" width="30.125" style="85" customWidth="1"/>
    <col min="15866" max="15868" width="16.625" style="85" customWidth="1"/>
    <col min="15869" max="15869" width="30.125" style="85" customWidth="1"/>
    <col min="15870" max="15872" width="18" style="85" customWidth="1"/>
    <col min="15873" max="15877" width="9.125" style="85" hidden="1" customWidth="1"/>
    <col min="15878" max="16120" width="9.125" style="85"/>
    <col min="16121" max="16121" width="30.125" style="85" customWidth="1"/>
    <col min="16122" max="16124" width="16.625" style="85" customWidth="1"/>
    <col min="16125" max="16125" width="30.125" style="85" customWidth="1"/>
    <col min="16126" max="16128" width="18" style="85" customWidth="1"/>
    <col min="16129" max="16133" width="9.125" style="85" hidden="1" customWidth="1"/>
    <col min="16134" max="16384" width="9.125" style="85"/>
  </cols>
  <sheetData>
    <row r="1" spans="1:7" s="78" customFormat="1" ht="19.5" customHeight="1">
      <c r="A1" s="22" t="s">
        <v>1399</v>
      </c>
      <c r="F1" s="86"/>
      <c r="G1" s="86"/>
    </row>
    <row r="2" spans="1:7" s="79" customFormat="1" ht="22.5">
      <c r="A2" s="299" t="s">
        <v>1400</v>
      </c>
      <c r="B2" s="299"/>
      <c r="C2" s="299"/>
      <c r="D2" s="299"/>
      <c r="E2" s="299"/>
      <c r="F2" s="299"/>
      <c r="G2" s="299"/>
    </row>
    <row r="3" spans="1:7" s="80" customFormat="1" ht="19.5" customHeight="1">
      <c r="A3" s="87"/>
      <c r="F3" s="300" t="s">
        <v>25</v>
      </c>
      <c r="G3" s="300"/>
    </row>
    <row r="4" spans="1:7" s="80" customFormat="1" ht="31.15" customHeight="1">
      <c r="A4" s="313" t="s">
        <v>1401</v>
      </c>
      <c r="B4" s="314"/>
      <c r="C4" s="309" t="s">
        <v>27</v>
      </c>
      <c r="D4" s="311" t="s">
        <v>28</v>
      </c>
      <c r="E4" s="301" t="s">
        <v>29</v>
      </c>
      <c r="F4" s="302"/>
      <c r="G4" s="303"/>
    </row>
    <row r="5" spans="1:7" s="80" customFormat="1" ht="38.25" customHeight="1">
      <c r="A5" s="315"/>
      <c r="B5" s="316"/>
      <c r="C5" s="310"/>
      <c r="D5" s="312"/>
      <c r="E5" s="88" t="s">
        <v>32</v>
      </c>
      <c r="F5" s="35" t="s">
        <v>33</v>
      </c>
      <c r="G5" s="35" t="s">
        <v>34</v>
      </c>
    </row>
    <row r="6" spans="1:7" s="80" customFormat="1" ht="19.5" customHeight="1">
      <c r="A6" s="304" t="s">
        <v>1402</v>
      </c>
      <c r="B6" s="305"/>
      <c r="C6" s="256">
        <v>30</v>
      </c>
      <c r="D6" s="89">
        <v>0</v>
      </c>
      <c r="E6" s="88">
        <v>0</v>
      </c>
      <c r="F6" s="257">
        <f>E6/C6*100</f>
        <v>0</v>
      </c>
      <c r="G6" s="257"/>
    </row>
    <row r="7" spans="1:7" s="80" customFormat="1" ht="19.5" customHeight="1">
      <c r="A7" s="308" t="s">
        <v>1403</v>
      </c>
      <c r="B7" s="90" t="s">
        <v>1217</v>
      </c>
      <c r="C7" s="256">
        <f>C8+C9</f>
        <v>615</v>
      </c>
      <c r="D7" s="256">
        <f t="shared" ref="D7:E7" si="0">D8+D9</f>
        <v>768</v>
      </c>
      <c r="E7" s="256">
        <f t="shared" si="0"/>
        <v>880</v>
      </c>
      <c r="F7" s="257">
        <f t="shared" ref="F7:F11" si="1">E7/C7*100</f>
        <v>143.08943089430895</v>
      </c>
      <c r="G7" s="257">
        <f t="shared" ref="G7:G11" si="2">E7/D7*100</f>
        <v>114.58333333333333</v>
      </c>
    </row>
    <row r="8" spans="1:7" s="80" customFormat="1" ht="19.5" customHeight="1">
      <c r="A8" s="308"/>
      <c r="B8" s="90" t="s">
        <v>1404</v>
      </c>
      <c r="C8" s="258"/>
      <c r="D8" s="89">
        <v>200</v>
      </c>
      <c r="E8" s="88">
        <v>300</v>
      </c>
      <c r="F8" s="257"/>
      <c r="G8" s="257">
        <f t="shared" si="2"/>
        <v>150</v>
      </c>
    </row>
    <row r="9" spans="1:7" s="80" customFormat="1" ht="19.5" customHeight="1">
      <c r="A9" s="308"/>
      <c r="B9" s="90" t="s">
        <v>1405</v>
      </c>
      <c r="C9" s="258">
        <v>615</v>
      </c>
      <c r="D9" s="89">
        <v>568</v>
      </c>
      <c r="E9" s="88">
        <v>580</v>
      </c>
      <c r="F9" s="257">
        <f t="shared" si="1"/>
        <v>94.308943089430898</v>
      </c>
      <c r="G9" s="257">
        <f t="shared" si="2"/>
        <v>102.11267605633803</v>
      </c>
    </row>
    <row r="10" spans="1:7" s="80" customFormat="1" ht="19.5" customHeight="1">
      <c r="A10" s="304" t="s">
        <v>1406</v>
      </c>
      <c r="B10" s="305"/>
      <c r="C10" s="256">
        <v>65</v>
      </c>
      <c r="D10" s="89">
        <v>92</v>
      </c>
      <c r="E10" s="88">
        <v>110</v>
      </c>
      <c r="F10" s="257">
        <f t="shared" si="1"/>
        <v>169.23076923076923</v>
      </c>
      <c r="G10" s="257">
        <f t="shared" si="2"/>
        <v>119.56521739130434</v>
      </c>
    </row>
    <row r="11" spans="1:7" s="81" customFormat="1" ht="19.5" customHeight="1">
      <c r="A11" s="306" t="s">
        <v>1161</v>
      </c>
      <c r="B11" s="307"/>
      <c r="C11" s="259">
        <f>C6+C7+C10</f>
        <v>710</v>
      </c>
      <c r="D11" s="259">
        <f t="shared" ref="D11:E11" si="3">D6+D7+D10</f>
        <v>860</v>
      </c>
      <c r="E11" s="259">
        <f t="shared" si="3"/>
        <v>990</v>
      </c>
      <c r="F11" s="257">
        <f t="shared" si="1"/>
        <v>139.43661971830986</v>
      </c>
      <c r="G11" s="257">
        <f t="shared" si="2"/>
        <v>115.11627906976744</v>
      </c>
    </row>
    <row r="12" spans="1:7" s="82" customFormat="1" ht="18.75" customHeight="1">
      <c r="A12" s="83"/>
      <c r="F12" s="84"/>
      <c r="G12" s="84"/>
    </row>
  </sheetData>
  <mergeCells count="10">
    <mergeCell ref="A11:B11"/>
    <mergeCell ref="A7:A9"/>
    <mergeCell ref="C4:C5"/>
    <mergeCell ref="D4:D5"/>
    <mergeCell ref="A4:B5"/>
    <mergeCell ref="A2:G2"/>
    <mergeCell ref="F3:G3"/>
    <mergeCell ref="E4:G4"/>
    <mergeCell ref="A6:B6"/>
    <mergeCell ref="A10:B10"/>
  </mergeCells>
  <phoneticPr fontId="31" type="noConversion"/>
  <printOptions horizontalCentered="1"/>
  <pageMargins left="0.70763888888888904" right="0.70763888888888904" top="0.74791666666666701" bottom="0.74791666666666701" header="0.31388888888888899" footer="0.31388888888888899"/>
  <pageSetup paperSize="9" orientation="landscape"/>
  <headerFooter alignWithMargins="0"/>
</worksheet>
</file>

<file path=xl/worksheets/sheet13.xml><?xml version="1.0" encoding="utf-8"?>
<worksheet xmlns="http://schemas.openxmlformats.org/spreadsheetml/2006/main" xmlns:r="http://schemas.openxmlformats.org/officeDocument/2006/relationships">
  <sheetPr>
    <tabColor rgb="FF92D050"/>
    <pageSetUpPr fitToPage="1"/>
  </sheetPr>
  <dimension ref="A1:L312"/>
  <sheetViews>
    <sheetView showGridLines="0" showZeros="0" zoomScale="85" zoomScaleNormal="85" workbookViewId="0">
      <pane ySplit="5" topLeftCell="A6" activePane="bottomLeft" state="frozen"/>
      <selection pane="bottomLeft" activeCell="B7" sqref="B7"/>
    </sheetView>
  </sheetViews>
  <sheetFormatPr defaultColWidth="9" defaultRowHeight="13.5"/>
  <cols>
    <col min="1" max="1" width="64.125" style="18" customWidth="1"/>
    <col min="2" max="2" width="8.375" style="18" customWidth="1"/>
    <col min="3" max="3" width="8.625" style="18" customWidth="1"/>
    <col min="4" max="4" width="7.375" style="18" customWidth="1"/>
    <col min="5" max="6" width="8.25" style="18" customWidth="1"/>
    <col min="7" max="7" width="64.125" style="18" customWidth="1"/>
    <col min="8" max="12" width="7.25" style="18" customWidth="1"/>
    <col min="13" max="16384" width="9" style="18"/>
  </cols>
  <sheetData>
    <row r="1" spans="1:12" ht="14.25">
      <c r="A1" s="22" t="s">
        <v>1407</v>
      </c>
      <c r="B1" s="32"/>
      <c r="C1" s="32"/>
      <c r="D1" s="32"/>
      <c r="E1" s="32"/>
      <c r="F1" s="32"/>
    </row>
    <row r="2" spans="1:12" s="19" customFormat="1" ht="22.5">
      <c r="A2" s="260" t="s">
        <v>1408</v>
      </c>
      <c r="B2" s="260"/>
      <c r="C2" s="260"/>
      <c r="D2" s="260"/>
      <c r="E2" s="260"/>
      <c r="F2" s="260"/>
      <c r="G2" s="260"/>
      <c r="H2" s="260"/>
      <c r="I2" s="260"/>
      <c r="J2" s="260"/>
      <c r="K2" s="260"/>
      <c r="L2" s="260"/>
    </row>
    <row r="3" spans="1:12" ht="14.25" customHeight="1">
      <c r="L3" s="57" t="s">
        <v>25</v>
      </c>
    </row>
    <row r="4" spans="1:12" ht="28.15" customHeight="1">
      <c r="A4" s="278" t="s">
        <v>1048</v>
      </c>
      <c r="B4" s="278"/>
      <c r="C4" s="278"/>
      <c r="D4" s="278"/>
      <c r="E4" s="278"/>
      <c r="F4" s="278"/>
      <c r="G4" s="278" t="s">
        <v>1049</v>
      </c>
      <c r="H4" s="278"/>
      <c r="I4" s="278"/>
      <c r="J4" s="278"/>
      <c r="K4" s="278"/>
      <c r="L4" s="278"/>
    </row>
    <row r="5" spans="1:12" s="21" customFormat="1" ht="19.5" customHeight="1">
      <c r="A5" s="271" t="s">
        <v>26</v>
      </c>
      <c r="B5" s="271" t="s">
        <v>27</v>
      </c>
      <c r="C5" s="271" t="s">
        <v>28</v>
      </c>
      <c r="D5" s="271" t="s">
        <v>29</v>
      </c>
      <c r="E5" s="271"/>
      <c r="F5" s="271"/>
      <c r="G5" s="271" t="s">
        <v>26</v>
      </c>
      <c r="H5" s="271" t="s">
        <v>27</v>
      </c>
      <c r="I5" s="271" t="s">
        <v>28</v>
      </c>
      <c r="J5" s="271" t="s">
        <v>29</v>
      </c>
      <c r="K5" s="271"/>
      <c r="L5" s="271"/>
    </row>
    <row r="6" spans="1:12" s="21" customFormat="1" ht="60" customHeight="1">
      <c r="A6" s="271"/>
      <c r="B6" s="271"/>
      <c r="C6" s="271"/>
      <c r="D6" s="34" t="s">
        <v>32</v>
      </c>
      <c r="E6" s="35" t="s">
        <v>33</v>
      </c>
      <c r="F6" s="35" t="s">
        <v>34</v>
      </c>
      <c r="G6" s="271"/>
      <c r="H6" s="271"/>
      <c r="I6" s="271"/>
      <c r="J6" s="34" t="s">
        <v>32</v>
      </c>
      <c r="K6" s="35" t="s">
        <v>33</v>
      </c>
      <c r="L6" s="35" t="s">
        <v>34</v>
      </c>
    </row>
    <row r="7" spans="1:12" ht="16.899999999999999" customHeight="1">
      <c r="A7" s="36" t="s">
        <v>1409</v>
      </c>
      <c r="B7" s="37"/>
      <c r="C7" s="37"/>
      <c r="D7" s="37"/>
      <c r="E7" s="38" t="e">
        <f t="shared" ref="E7:E52" si="0">D7/B7*100</f>
        <v>#DIV/0!</v>
      </c>
      <c r="F7" s="38" t="e">
        <f t="shared" ref="F7:F52" si="1">D7/C7*100</f>
        <v>#DIV/0!</v>
      </c>
      <c r="G7" s="39" t="s">
        <v>1410</v>
      </c>
      <c r="H7" s="40">
        <f>H8+H14+H20</f>
        <v>0</v>
      </c>
      <c r="I7" s="40">
        <f t="shared" ref="I7:J7" si="2">I8+I14+I20</f>
        <v>0</v>
      </c>
      <c r="J7" s="40">
        <f t="shared" si="2"/>
        <v>0</v>
      </c>
      <c r="K7" s="38" t="e">
        <f t="shared" ref="K7:K70" si="3">J7/H7*100</f>
        <v>#DIV/0!</v>
      </c>
      <c r="L7" s="38" t="e">
        <f t="shared" ref="L7:L70" si="4">J7/I7*100</f>
        <v>#DIV/0!</v>
      </c>
    </row>
    <row r="8" spans="1:12" ht="16.899999999999999" customHeight="1">
      <c r="A8" s="36" t="s">
        <v>1411</v>
      </c>
      <c r="B8" s="37"/>
      <c r="C8" s="37"/>
      <c r="D8" s="37"/>
      <c r="E8" s="38" t="e">
        <f t="shared" si="0"/>
        <v>#DIV/0!</v>
      </c>
      <c r="F8" s="38" t="e">
        <f t="shared" si="1"/>
        <v>#DIV/0!</v>
      </c>
      <c r="G8" s="41" t="s">
        <v>1412</v>
      </c>
      <c r="H8" s="42">
        <f t="shared" ref="H8:J8" si="5">H9+H10+H11+H12+H13</f>
        <v>0</v>
      </c>
      <c r="I8" s="42">
        <f t="shared" si="5"/>
        <v>0</v>
      </c>
      <c r="J8" s="42">
        <f t="shared" si="5"/>
        <v>0</v>
      </c>
      <c r="K8" s="44" t="e">
        <f t="shared" si="3"/>
        <v>#DIV/0!</v>
      </c>
      <c r="L8" s="44" t="e">
        <f t="shared" si="4"/>
        <v>#DIV/0!</v>
      </c>
    </row>
    <row r="9" spans="1:12" ht="16.899999999999999" customHeight="1">
      <c r="A9" s="36" t="s">
        <v>1413</v>
      </c>
      <c r="B9" s="37"/>
      <c r="C9" s="37"/>
      <c r="D9" s="37"/>
      <c r="E9" s="38" t="e">
        <f t="shared" si="0"/>
        <v>#DIV/0!</v>
      </c>
      <c r="F9" s="38" t="e">
        <f t="shared" si="1"/>
        <v>#DIV/0!</v>
      </c>
      <c r="G9" s="27" t="s">
        <v>1414</v>
      </c>
      <c r="H9" s="37"/>
      <c r="I9" s="37"/>
      <c r="J9" s="37"/>
      <c r="K9" s="58" t="e">
        <f t="shared" si="3"/>
        <v>#DIV/0!</v>
      </c>
      <c r="L9" s="58" t="e">
        <f t="shared" si="4"/>
        <v>#DIV/0!</v>
      </c>
    </row>
    <row r="10" spans="1:12" ht="16.899999999999999" customHeight="1">
      <c r="A10" s="36" t="s">
        <v>1415</v>
      </c>
      <c r="B10" s="37">
        <v>2000</v>
      </c>
      <c r="C10" s="37">
        <v>498</v>
      </c>
      <c r="D10" s="37">
        <v>520</v>
      </c>
      <c r="E10" s="38">
        <f t="shared" si="0"/>
        <v>26</v>
      </c>
      <c r="F10" s="38">
        <f t="shared" si="1"/>
        <v>104.41767068273093</v>
      </c>
      <c r="G10" s="27" t="s">
        <v>1416</v>
      </c>
      <c r="H10" s="37"/>
      <c r="I10" s="37"/>
      <c r="J10" s="37"/>
      <c r="K10" s="58" t="e">
        <f t="shared" si="3"/>
        <v>#DIV/0!</v>
      </c>
      <c r="L10" s="58" t="e">
        <f t="shared" si="4"/>
        <v>#DIV/0!</v>
      </c>
    </row>
    <row r="11" spans="1:12" ht="16.899999999999999" customHeight="1">
      <c r="A11" s="36" t="s">
        <v>1417</v>
      </c>
      <c r="B11" s="37">
        <v>500</v>
      </c>
      <c r="C11" s="37">
        <v>40</v>
      </c>
      <c r="D11" s="37">
        <v>47</v>
      </c>
      <c r="E11" s="38">
        <f t="shared" si="0"/>
        <v>9.4</v>
      </c>
      <c r="F11" s="38">
        <f t="shared" si="1"/>
        <v>117.5</v>
      </c>
      <c r="G11" s="27" t="s">
        <v>1418</v>
      </c>
      <c r="H11" s="37"/>
      <c r="I11" s="37"/>
      <c r="J11" s="37"/>
      <c r="K11" s="58" t="e">
        <f t="shared" si="3"/>
        <v>#DIV/0!</v>
      </c>
      <c r="L11" s="58" t="e">
        <f t="shared" si="4"/>
        <v>#DIV/0!</v>
      </c>
    </row>
    <row r="12" spans="1:12" ht="16.899999999999999" customHeight="1">
      <c r="A12" s="36" t="s">
        <v>1419</v>
      </c>
      <c r="B12" s="40">
        <f>SUM(B13:B17)</f>
        <v>100000</v>
      </c>
      <c r="C12" s="40">
        <f>SUM(C13:C17)</f>
        <v>83839</v>
      </c>
      <c r="D12" s="40">
        <f>SUM(D13:D17)</f>
        <v>93440</v>
      </c>
      <c r="E12" s="38">
        <f t="shared" si="0"/>
        <v>93.44</v>
      </c>
      <c r="F12" s="38">
        <f t="shared" si="1"/>
        <v>111.45171101754553</v>
      </c>
      <c r="G12" s="27" t="s">
        <v>1420</v>
      </c>
      <c r="H12" s="37"/>
      <c r="I12" s="37"/>
      <c r="J12" s="37"/>
      <c r="K12" s="58" t="e">
        <f t="shared" si="3"/>
        <v>#DIV/0!</v>
      </c>
      <c r="L12" s="58" t="e">
        <f t="shared" si="4"/>
        <v>#DIV/0!</v>
      </c>
    </row>
    <row r="13" spans="1:12" ht="16.899999999999999" customHeight="1">
      <c r="A13" s="43" t="s">
        <v>1421</v>
      </c>
      <c r="B13" s="37">
        <v>100000</v>
      </c>
      <c r="C13" s="37">
        <v>71595</v>
      </c>
      <c r="D13" s="37">
        <v>90000</v>
      </c>
      <c r="E13" s="44">
        <f t="shared" si="0"/>
        <v>90</v>
      </c>
      <c r="F13" s="44">
        <f t="shared" si="1"/>
        <v>125.70710245128849</v>
      </c>
      <c r="G13" s="27" t="s">
        <v>1422</v>
      </c>
      <c r="H13" s="37"/>
      <c r="I13" s="37"/>
      <c r="J13" s="37"/>
      <c r="K13" s="58" t="e">
        <f t="shared" si="3"/>
        <v>#DIV/0!</v>
      </c>
      <c r="L13" s="58" t="e">
        <f t="shared" si="4"/>
        <v>#DIV/0!</v>
      </c>
    </row>
    <row r="14" spans="1:12" ht="16.899999999999999" customHeight="1">
      <c r="A14" s="43" t="s">
        <v>1423</v>
      </c>
      <c r="B14" s="37"/>
      <c r="C14" s="37">
        <v>454</v>
      </c>
      <c r="D14" s="37">
        <v>550</v>
      </c>
      <c r="E14" s="44" t="e">
        <f t="shared" si="0"/>
        <v>#DIV/0!</v>
      </c>
      <c r="F14" s="44">
        <f t="shared" si="1"/>
        <v>121.14537444933922</v>
      </c>
      <c r="G14" s="41" t="s">
        <v>1424</v>
      </c>
      <c r="H14" s="42">
        <f t="shared" ref="H14:J14" si="6">H15+H16+H17+H18+H19</f>
        <v>0</v>
      </c>
      <c r="I14" s="42">
        <f t="shared" si="6"/>
        <v>0</v>
      </c>
      <c r="J14" s="42">
        <f t="shared" si="6"/>
        <v>0</v>
      </c>
      <c r="K14" s="44" t="e">
        <f t="shared" si="3"/>
        <v>#DIV/0!</v>
      </c>
      <c r="L14" s="44" t="e">
        <f t="shared" si="4"/>
        <v>#DIV/0!</v>
      </c>
    </row>
    <row r="15" spans="1:12" ht="16.899999999999999" customHeight="1">
      <c r="A15" s="43" t="s">
        <v>1425</v>
      </c>
      <c r="B15" s="37"/>
      <c r="C15" s="37">
        <v>13973</v>
      </c>
      <c r="D15" s="37">
        <v>4500</v>
      </c>
      <c r="E15" s="44" t="e">
        <f t="shared" si="0"/>
        <v>#DIV/0!</v>
      </c>
      <c r="F15" s="44">
        <f t="shared" si="1"/>
        <v>32.20496672153439</v>
      </c>
      <c r="G15" s="27" t="s">
        <v>1426</v>
      </c>
      <c r="H15" s="37"/>
      <c r="I15" s="37"/>
      <c r="J15" s="37"/>
      <c r="K15" s="58" t="e">
        <f t="shared" si="3"/>
        <v>#DIV/0!</v>
      </c>
      <c r="L15" s="58" t="e">
        <f t="shared" si="4"/>
        <v>#DIV/0!</v>
      </c>
    </row>
    <row r="16" spans="1:12" ht="16.899999999999999" customHeight="1">
      <c r="A16" s="43" t="s">
        <v>1427</v>
      </c>
      <c r="B16" s="37"/>
      <c r="C16" s="37">
        <v>-2508</v>
      </c>
      <c r="D16" s="37">
        <v>-1800</v>
      </c>
      <c r="E16" s="44" t="e">
        <f t="shared" si="0"/>
        <v>#DIV/0!</v>
      </c>
      <c r="F16" s="44">
        <f t="shared" si="1"/>
        <v>71.770334928229659</v>
      </c>
      <c r="G16" s="27" t="s">
        <v>1428</v>
      </c>
      <c r="H16" s="37"/>
      <c r="I16" s="37"/>
      <c r="J16" s="37"/>
      <c r="K16" s="58" t="e">
        <f t="shared" si="3"/>
        <v>#DIV/0!</v>
      </c>
      <c r="L16" s="58" t="e">
        <f t="shared" si="4"/>
        <v>#DIV/0!</v>
      </c>
    </row>
    <row r="17" spans="1:12" ht="16.899999999999999" customHeight="1">
      <c r="A17" s="43" t="s">
        <v>1429</v>
      </c>
      <c r="B17" s="37"/>
      <c r="C17" s="37">
        <v>325</v>
      </c>
      <c r="D17" s="37">
        <v>190</v>
      </c>
      <c r="E17" s="44" t="e">
        <f t="shared" si="0"/>
        <v>#DIV/0!</v>
      </c>
      <c r="F17" s="44">
        <f t="shared" si="1"/>
        <v>58.461538461538467</v>
      </c>
      <c r="G17" s="27" t="s">
        <v>1430</v>
      </c>
      <c r="H17" s="37"/>
      <c r="I17" s="37"/>
      <c r="J17" s="37"/>
      <c r="K17" s="58" t="e">
        <f t="shared" si="3"/>
        <v>#DIV/0!</v>
      </c>
      <c r="L17" s="58" t="e">
        <f t="shared" si="4"/>
        <v>#DIV/0!</v>
      </c>
    </row>
    <row r="18" spans="1:12" ht="16.899999999999999" customHeight="1">
      <c r="A18" s="39" t="s">
        <v>1431</v>
      </c>
      <c r="B18" s="37"/>
      <c r="C18" s="37"/>
      <c r="D18" s="37"/>
      <c r="E18" s="38" t="e">
        <f t="shared" si="0"/>
        <v>#DIV/0!</v>
      </c>
      <c r="F18" s="38" t="e">
        <f t="shared" si="1"/>
        <v>#DIV/0!</v>
      </c>
      <c r="G18" s="27" t="s">
        <v>1432</v>
      </c>
      <c r="H18" s="37"/>
      <c r="I18" s="37"/>
      <c r="J18" s="37"/>
      <c r="K18" s="58" t="e">
        <f t="shared" si="3"/>
        <v>#DIV/0!</v>
      </c>
      <c r="L18" s="58" t="e">
        <f t="shared" si="4"/>
        <v>#DIV/0!</v>
      </c>
    </row>
    <row r="19" spans="1:12" ht="16.899999999999999" customHeight="1">
      <c r="A19" s="39" t="s">
        <v>1433</v>
      </c>
      <c r="B19" s="40">
        <f>B20+B21</f>
        <v>0</v>
      </c>
      <c r="C19" s="40">
        <f>C20+C21</f>
        <v>0</v>
      </c>
      <c r="D19" s="40">
        <f>D20+D21</f>
        <v>0</v>
      </c>
      <c r="E19" s="38" t="e">
        <f t="shared" si="0"/>
        <v>#DIV/0!</v>
      </c>
      <c r="F19" s="38" t="e">
        <f t="shared" si="1"/>
        <v>#DIV/0!</v>
      </c>
      <c r="G19" s="27" t="s">
        <v>1434</v>
      </c>
      <c r="H19" s="37"/>
      <c r="I19" s="37"/>
      <c r="J19" s="37"/>
      <c r="K19" s="58" t="e">
        <f t="shared" si="3"/>
        <v>#DIV/0!</v>
      </c>
      <c r="L19" s="58" t="e">
        <f t="shared" si="4"/>
        <v>#DIV/0!</v>
      </c>
    </row>
    <row r="20" spans="1:12" ht="16.899999999999999" customHeight="1">
      <c r="A20" s="43" t="s">
        <v>1435</v>
      </c>
      <c r="B20" s="37"/>
      <c r="C20" s="37"/>
      <c r="D20" s="37"/>
      <c r="E20" s="44" t="e">
        <f t="shared" si="0"/>
        <v>#DIV/0!</v>
      </c>
      <c r="F20" s="44" t="e">
        <f t="shared" si="1"/>
        <v>#DIV/0!</v>
      </c>
      <c r="G20" s="41" t="s">
        <v>1436</v>
      </c>
      <c r="H20" s="42">
        <f>H21+H22</f>
        <v>0</v>
      </c>
      <c r="I20" s="42">
        <f>I21+I22</f>
        <v>0</v>
      </c>
      <c r="J20" s="42">
        <v>0</v>
      </c>
      <c r="K20" s="44" t="e">
        <f t="shared" si="3"/>
        <v>#DIV/0!</v>
      </c>
      <c r="L20" s="44" t="e">
        <f t="shared" si="4"/>
        <v>#DIV/0!</v>
      </c>
    </row>
    <row r="21" spans="1:12" ht="16.899999999999999" customHeight="1">
      <c r="A21" s="43" t="s">
        <v>1437</v>
      </c>
      <c r="B21" s="37"/>
      <c r="C21" s="37"/>
      <c r="D21" s="37"/>
      <c r="E21" s="44" t="e">
        <f t="shared" si="0"/>
        <v>#DIV/0!</v>
      </c>
      <c r="F21" s="44" t="e">
        <f t="shared" si="1"/>
        <v>#DIV/0!</v>
      </c>
      <c r="G21" s="45" t="s">
        <v>1438</v>
      </c>
      <c r="H21" s="37"/>
      <c r="I21" s="37"/>
      <c r="J21" s="37"/>
      <c r="K21" s="58" t="e">
        <f t="shared" si="3"/>
        <v>#DIV/0!</v>
      </c>
      <c r="L21" s="58" t="e">
        <f t="shared" si="4"/>
        <v>#DIV/0!</v>
      </c>
    </row>
    <row r="22" spans="1:12" ht="16.899999999999999" customHeight="1">
      <c r="A22" s="39" t="s">
        <v>1439</v>
      </c>
      <c r="B22" s="37">
        <v>350</v>
      </c>
      <c r="C22" s="37">
        <v>498</v>
      </c>
      <c r="D22" s="37">
        <v>550</v>
      </c>
      <c r="E22" s="38">
        <f t="shared" si="0"/>
        <v>157.14285714285714</v>
      </c>
      <c r="F22" s="38">
        <f t="shared" si="1"/>
        <v>110.44176706827309</v>
      </c>
      <c r="G22" s="46" t="s">
        <v>1440</v>
      </c>
      <c r="H22" s="37"/>
      <c r="I22" s="37"/>
      <c r="J22" s="37"/>
      <c r="K22" s="58" t="e">
        <f t="shared" si="3"/>
        <v>#DIV/0!</v>
      </c>
      <c r="L22" s="58" t="e">
        <f t="shared" si="4"/>
        <v>#DIV/0!</v>
      </c>
    </row>
    <row r="23" spans="1:12" ht="16.899999999999999" customHeight="1">
      <c r="A23" s="39" t="s">
        <v>1441</v>
      </c>
      <c r="B23" s="37"/>
      <c r="C23" s="37"/>
      <c r="D23" s="37"/>
      <c r="E23" s="38" t="e">
        <f t="shared" si="0"/>
        <v>#DIV/0!</v>
      </c>
      <c r="F23" s="38" t="e">
        <f t="shared" si="1"/>
        <v>#DIV/0!</v>
      </c>
      <c r="G23" s="39" t="s">
        <v>1442</v>
      </c>
      <c r="H23" s="40">
        <f>H24+H28+H32</f>
        <v>380</v>
      </c>
      <c r="I23" s="40">
        <f t="shared" ref="I23:J23" si="7">I24+I28+I32</f>
        <v>0</v>
      </c>
      <c r="J23" s="40">
        <f t="shared" si="7"/>
        <v>500</v>
      </c>
      <c r="K23" s="38">
        <f t="shared" si="3"/>
        <v>131.57894736842107</v>
      </c>
      <c r="L23" s="38" t="e">
        <f t="shared" si="4"/>
        <v>#DIV/0!</v>
      </c>
    </row>
    <row r="24" spans="1:12" ht="16.899999999999999" customHeight="1">
      <c r="A24" s="39" t="s">
        <v>1443</v>
      </c>
      <c r="B24" s="37"/>
      <c r="C24" s="37"/>
      <c r="D24" s="37"/>
      <c r="E24" s="38" t="e">
        <f t="shared" si="0"/>
        <v>#DIV/0!</v>
      </c>
      <c r="F24" s="38" t="e">
        <f t="shared" si="1"/>
        <v>#DIV/0!</v>
      </c>
      <c r="G24" s="41" t="s">
        <v>1444</v>
      </c>
      <c r="H24" s="42">
        <f t="shared" ref="H24:J24" si="8">H25+H26+H27</f>
        <v>380</v>
      </c>
      <c r="I24" s="42">
        <f t="shared" si="8"/>
        <v>0</v>
      </c>
      <c r="J24" s="42">
        <f t="shared" si="8"/>
        <v>500</v>
      </c>
      <c r="K24" s="44">
        <f t="shared" si="3"/>
        <v>131.57894736842107</v>
      </c>
      <c r="L24" s="44" t="e">
        <f t="shared" si="4"/>
        <v>#DIV/0!</v>
      </c>
    </row>
    <row r="25" spans="1:12" ht="16.899999999999999" customHeight="1">
      <c r="A25" s="39" t="s">
        <v>1445</v>
      </c>
      <c r="B25" s="37"/>
      <c r="C25" s="37"/>
      <c r="D25" s="37"/>
      <c r="E25" s="38" t="e">
        <f t="shared" si="0"/>
        <v>#DIV/0!</v>
      </c>
      <c r="F25" s="38" t="e">
        <f t="shared" si="1"/>
        <v>#DIV/0!</v>
      </c>
      <c r="G25" s="27" t="s">
        <v>1446</v>
      </c>
      <c r="H25" s="37">
        <v>380</v>
      </c>
      <c r="I25" s="37"/>
      <c r="J25" s="37">
        <v>500</v>
      </c>
      <c r="K25" s="58">
        <f t="shared" si="3"/>
        <v>131.57894736842107</v>
      </c>
      <c r="L25" s="58" t="e">
        <f t="shared" si="4"/>
        <v>#DIV/0!</v>
      </c>
    </row>
    <row r="26" spans="1:12" ht="16.899999999999999" customHeight="1">
      <c r="A26" s="39" t="s">
        <v>1447</v>
      </c>
      <c r="B26" s="37">
        <v>150</v>
      </c>
      <c r="C26" s="37">
        <v>121</v>
      </c>
      <c r="D26" s="37">
        <v>100</v>
      </c>
      <c r="E26" s="38">
        <f t="shared" si="0"/>
        <v>66.666666666666657</v>
      </c>
      <c r="F26" s="38">
        <f t="shared" si="1"/>
        <v>82.644628099173559</v>
      </c>
      <c r="G26" s="27" t="s">
        <v>1448</v>
      </c>
      <c r="H26" s="37"/>
      <c r="I26" s="37"/>
      <c r="J26" s="37"/>
      <c r="K26" s="58" t="e">
        <f t="shared" si="3"/>
        <v>#DIV/0!</v>
      </c>
      <c r="L26" s="58" t="e">
        <f t="shared" si="4"/>
        <v>#DIV/0!</v>
      </c>
    </row>
    <row r="27" spans="1:12" ht="16.899999999999999" customHeight="1">
      <c r="A27" s="39" t="s">
        <v>1449</v>
      </c>
      <c r="B27" s="40">
        <f>SUM(B28:B32)</f>
        <v>0</v>
      </c>
      <c r="C27" s="40">
        <f>SUM(C28:C32)</f>
        <v>4</v>
      </c>
      <c r="D27" s="40">
        <f>SUM(D28:D32)</f>
        <v>0</v>
      </c>
      <c r="E27" s="38" t="e">
        <f t="shared" si="0"/>
        <v>#DIV/0!</v>
      </c>
      <c r="F27" s="38">
        <f t="shared" si="1"/>
        <v>0</v>
      </c>
      <c r="G27" s="27" t="s">
        <v>1450</v>
      </c>
      <c r="H27" s="37"/>
      <c r="I27" s="37"/>
      <c r="J27" s="37"/>
      <c r="K27" s="58" t="e">
        <f t="shared" si="3"/>
        <v>#DIV/0!</v>
      </c>
      <c r="L27" s="58" t="e">
        <f t="shared" si="4"/>
        <v>#DIV/0!</v>
      </c>
    </row>
    <row r="28" spans="1:12" ht="16.899999999999999" customHeight="1">
      <c r="A28" s="43" t="s">
        <v>1451</v>
      </c>
      <c r="B28" s="37"/>
      <c r="C28" s="37">
        <v>4</v>
      </c>
      <c r="D28" s="37"/>
      <c r="E28" s="44" t="e">
        <f t="shared" si="0"/>
        <v>#DIV/0!</v>
      </c>
      <c r="F28" s="44">
        <f t="shared" si="1"/>
        <v>0</v>
      </c>
      <c r="G28" s="41" t="s">
        <v>1452</v>
      </c>
      <c r="H28" s="42">
        <f t="shared" ref="H28:J28" si="9">H29+H30+H31</f>
        <v>0</v>
      </c>
      <c r="I28" s="42">
        <f t="shared" si="9"/>
        <v>0</v>
      </c>
      <c r="J28" s="42">
        <f t="shared" si="9"/>
        <v>0</v>
      </c>
      <c r="K28" s="44" t="e">
        <f t="shared" si="3"/>
        <v>#DIV/0!</v>
      </c>
      <c r="L28" s="44" t="e">
        <f t="shared" si="4"/>
        <v>#DIV/0!</v>
      </c>
    </row>
    <row r="29" spans="1:12" ht="16.899999999999999" customHeight="1">
      <c r="A29" s="43" t="s">
        <v>1453</v>
      </c>
      <c r="B29" s="37"/>
      <c r="C29" s="37"/>
      <c r="D29" s="37"/>
      <c r="E29" s="44" t="e">
        <f t="shared" si="0"/>
        <v>#DIV/0!</v>
      </c>
      <c r="F29" s="44" t="e">
        <f t="shared" si="1"/>
        <v>#DIV/0!</v>
      </c>
      <c r="G29" s="27" t="s">
        <v>1446</v>
      </c>
      <c r="H29" s="47"/>
      <c r="I29" s="37"/>
      <c r="J29" s="37"/>
      <c r="K29" s="58" t="e">
        <f t="shared" si="3"/>
        <v>#DIV/0!</v>
      </c>
      <c r="L29" s="58" t="e">
        <f t="shared" si="4"/>
        <v>#DIV/0!</v>
      </c>
    </row>
    <row r="30" spans="1:12" ht="16.899999999999999" customHeight="1">
      <c r="A30" s="43" t="s">
        <v>1454</v>
      </c>
      <c r="B30" s="37"/>
      <c r="C30" s="37"/>
      <c r="D30" s="37"/>
      <c r="E30" s="44" t="e">
        <f t="shared" si="0"/>
        <v>#DIV/0!</v>
      </c>
      <c r="F30" s="44" t="e">
        <f t="shared" si="1"/>
        <v>#DIV/0!</v>
      </c>
      <c r="G30" s="27" t="s">
        <v>1448</v>
      </c>
      <c r="H30" s="47"/>
      <c r="I30" s="37"/>
      <c r="J30" s="37"/>
      <c r="K30" s="58" t="e">
        <f t="shared" si="3"/>
        <v>#DIV/0!</v>
      </c>
      <c r="L30" s="58" t="e">
        <f t="shared" si="4"/>
        <v>#DIV/0!</v>
      </c>
    </row>
    <row r="31" spans="1:12" ht="16.899999999999999" customHeight="1">
      <c r="A31" s="43" t="s">
        <v>1455</v>
      </c>
      <c r="B31" s="37"/>
      <c r="C31" s="37"/>
      <c r="D31" s="37"/>
      <c r="E31" s="44" t="e">
        <f t="shared" si="0"/>
        <v>#DIV/0!</v>
      </c>
      <c r="F31" s="44" t="e">
        <f t="shared" si="1"/>
        <v>#DIV/0!</v>
      </c>
      <c r="G31" s="48" t="s">
        <v>1456</v>
      </c>
      <c r="H31" s="47"/>
      <c r="I31" s="37"/>
      <c r="J31" s="37"/>
      <c r="K31" s="58" t="e">
        <f t="shared" si="3"/>
        <v>#DIV/0!</v>
      </c>
      <c r="L31" s="58" t="e">
        <f t="shared" si="4"/>
        <v>#DIV/0!</v>
      </c>
    </row>
    <row r="32" spans="1:12" ht="16.899999999999999" customHeight="1">
      <c r="A32" s="43" t="s">
        <v>1457</v>
      </c>
      <c r="B32" s="37"/>
      <c r="C32" s="37"/>
      <c r="D32" s="37"/>
      <c r="E32" s="44" t="e">
        <f t="shared" si="0"/>
        <v>#DIV/0!</v>
      </c>
      <c r="F32" s="44" t="e">
        <f t="shared" si="1"/>
        <v>#DIV/0!</v>
      </c>
      <c r="G32" s="41" t="s">
        <v>1458</v>
      </c>
      <c r="H32" s="42">
        <f>H33+H34</f>
        <v>0</v>
      </c>
      <c r="I32" s="42">
        <f>I33+I34</f>
        <v>0</v>
      </c>
      <c r="J32" s="42">
        <v>0</v>
      </c>
      <c r="K32" s="44" t="e">
        <f t="shared" si="3"/>
        <v>#DIV/0!</v>
      </c>
      <c r="L32" s="44" t="e">
        <f t="shared" si="4"/>
        <v>#DIV/0!</v>
      </c>
    </row>
    <row r="33" spans="1:12" ht="16.899999999999999" customHeight="1">
      <c r="A33" s="39" t="s">
        <v>1459</v>
      </c>
      <c r="B33" s="37"/>
      <c r="C33" s="37"/>
      <c r="D33" s="37"/>
      <c r="E33" s="38" t="e">
        <f t="shared" si="0"/>
        <v>#DIV/0!</v>
      </c>
      <c r="F33" s="38" t="e">
        <f t="shared" si="1"/>
        <v>#DIV/0!</v>
      </c>
      <c r="G33" s="45" t="s">
        <v>1448</v>
      </c>
      <c r="H33" s="47"/>
      <c r="I33" s="37"/>
      <c r="J33" s="37"/>
      <c r="K33" s="58" t="e">
        <f t="shared" si="3"/>
        <v>#DIV/0!</v>
      </c>
      <c r="L33" s="58" t="e">
        <f t="shared" si="4"/>
        <v>#DIV/0!</v>
      </c>
    </row>
    <row r="34" spans="1:12" ht="16.899999999999999" customHeight="1">
      <c r="A34" s="49" t="s">
        <v>1460</v>
      </c>
      <c r="B34" s="50">
        <f>SUM(B35:B52)</f>
        <v>2200</v>
      </c>
      <c r="C34" s="50">
        <f>SUM(C35:C52)</f>
        <v>8677</v>
      </c>
      <c r="D34" s="50">
        <f>SUM(D35:D52)</f>
        <v>8953</v>
      </c>
      <c r="E34" s="38">
        <f t="shared" si="0"/>
        <v>406.95454545454544</v>
      </c>
      <c r="F34" s="38">
        <f t="shared" si="1"/>
        <v>103.18082286504553</v>
      </c>
      <c r="G34" s="51" t="s">
        <v>1461</v>
      </c>
      <c r="H34" s="47"/>
      <c r="I34" s="37"/>
      <c r="J34" s="37"/>
      <c r="K34" s="58" t="e">
        <f t="shared" si="3"/>
        <v>#DIV/0!</v>
      </c>
      <c r="L34" s="58" t="e">
        <f t="shared" si="4"/>
        <v>#DIV/0!</v>
      </c>
    </row>
    <row r="35" spans="1:12" ht="16.899999999999999" customHeight="1">
      <c r="A35" s="52" t="s">
        <v>1462</v>
      </c>
      <c r="B35" s="30"/>
      <c r="C35" s="30"/>
      <c r="D35" s="30"/>
      <c r="E35" s="44" t="e">
        <f t="shared" si="0"/>
        <v>#DIV/0!</v>
      </c>
      <c r="F35" s="44" t="e">
        <f t="shared" si="1"/>
        <v>#DIV/0!</v>
      </c>
      <c r="G35" s="39" t="s">
        <v>1463</v>
      </c>
      <c r="H35" s="40">
        <f>H36+H41</f>
        <v>0</v>
      </c>
      <c r="I35" s="40">
        <f t="shared" ref="I35:J35" si="10">I36+I41</f>
        <v>0</v>
      </c>
      <c r="J35" s="40">
        <f t="shared" si="10"/>
        <v>0</v>
      </c>
      <c r="K35" s="38" t="e">
        <f t="shared" si="3"/>
        <v>#DIV/0!</v>
      </c>
      <c r="L35" s="38" t="e">
        <f t="shared" si="4"/>
        <v>#DIV/0!</v>
      </c>
    </row>
    <row r="36" spans="1:12" ht="16.899999999999999" customHeight="1">
      <c r="A36" s="52" t="s">
        <v>1464</v>
      </c>
      <c r="B36" s="30"/>
      <c r="C36" s="30"/>
      <c r="D36" s="30"/>
      <c r="E36" s="44" t="e">
        <f t="shared" si="0"/>
        <v>#DIV/0!</v>
      </c>
      <c r="F36" s="44" t="e">
        <f t="shared" si="1"/>
        <v>#DIV/0!</v>
      </c>
      <c r="G36" s="53" t="s">
        <v>1465</v>
      </c>
      <c r="H36" s="42">
        <f t="shared" ref="H36:J36" si="11">H37+H38+H39+H40</f>
        <v>0</v>
      </c>
      <c r="I36" s="42">
        <f t="shared" si="11"/>
        <v>0</v>
      </c>
      <c r="J36" s="42">
        <f t="shared" si="11"/>
        <v>0</v>
      </c>
      <c r="K36" s="44" t="e">
        <f t="shared" si="3"/>
        <v>#DIV/0!</v>
      </c>
      <c r="L36" s="44" t="e">
        <f t="shared" si="4"/>
        <v>#DIV/0!</v>
      </c>
    </row>
    <row r="37" spans="1:12" ht="16.899999999999999" customHeight="1">
      <c r="A37" s="52" t="s">
        <v>1466</v>
      </c>
      <c r="B37" s="30"/>
      <c r="C37" s="30"/>
      <c r="D37" s="30"/>
      <c r="E37" s="44" t="e">
        <f t="shared" si="0"/>
        <v>#DIV/0!</v>
      </c>
      <c r="F37" s="44" t="e">
        <f t="shared" si="1"/>
        <v>#DIV/0!</v>
      </c>
      <c r="G37" s="24" t="s">
        <v>1467</v>
      </c>
      <c r="H37" s="37"/>
      <c r="I37" s="37"/>
      <c r="J37" s="37"/>
      <c r="K37" s="58" t="e">
        <f t="shared" si="3"/>
        <v>#DIV/0!</v>
      </c>
      <c r="L37" s="58" t="e">
        <f t="shared" si="4"/>
        <v>#DIV/0!</v>
      </c>
    </row>
    <row r="38" spans="1:12" ht="16.899999999999999" customHeight="1">
      <c r="A38" s="52" t="s">
        <v>1468</v>
      </c>
      <c r="B38" s="30"/>
      <c r="C38" s="30"/>
      <c r="D38" s="30"/>
      <c r="E38" s="44" t="e">
        <f t="shared" si="0"/>
        <v>#DIV/0!</v>
      </c>
      <c r="F38" s="44" t="e">
        <f t="shared" si="1"/>
        <v>#DIV/0!</v>
      </c>
      <c r="G38" s="24" t="s">
        <v>1469</v>
      </c>
      <c r="H38" s="47"/>
      <c r="I38" s="47"/>
      <c r="J38" s="37"/>
      <c r="K38" s="58" t="e">
        <f t="shared" si="3"/>
        <v>#DIV/0!</v>
      </c>
      <c r="L38" s="58" t="e">
        <f t="shared" si="4"/>
        <v>#DIV/0!</v>
      </c>
    </row>
    <row r="39" spans="1:12" ht="16.899999999999999" customHeight="1">
      <c r="A39" s="41" t="s">
        <v>1470</v>
      </c>
      <c r="B39" s="30"/>
      <c r="C39" s="30"/>
      <c r="D39" s="30"/>
      <c r="E39" s="44" t="e">
        <f t="shared" si="0"/>
        <v>#DIV/0!</v>
      </c>
      <c r="F39" s="44" t="e">
        <f t="shared" si="1"/>
        <v>#DIV/0!</v>
      </c>
      <c r="G39" s="24" t="s">
        <v>1471</v>
      </c>
      <c r="H39" s="37"/>
      <c r="I39" s="37"/>
      <c r="J39" s="37"/>
      <c r="K39" s="58" t="e">
        <f t="shared" si="3"/>
        <v>#DIV/0!</v>
      </c>
      <c r="L39" s="58" t="e">
        <f t="shared" si="4"/>
        <v>#DIV/0!</v>
      </c>
    </row>
    <row r="40" spans="1:12" ht="16.899999999999999" customHeight="1">
      <c r="A40" s="41" t="s">
        <v>1472</v>
      </c>
      <c r="B40" s="30"/>
      <c r="C40" s="30"/>
      <c r="D40" s="30"/>
      <c r="E40" s="44" t="e">
        <f t="shared" si="0"/>
        <v>#DIV/0!</v>
      </c>
      <c r="F40" s="44" t="e">
        <f t="shared" si="1"/>
        <v>#DIV/0!</v>
      </c>
      <c r="G40" s="24" t="s">
        <v>1473</v>
      </c>
      <c r="H40" s="37"/>
      <c r="I40" s="37"/>
      <c r="J40" s="37"/>
      <c r="K40" s="58" t="e">
        <f t="shared" si="3"/>
        <v>#DIV/0!</v>
      </c>
      <c r="L40" s="58" t="e">
        <f t="shared" si="4"/>
        <v>#DIV/0!</v>
      </c>
    </row>
    <row r="41" spans="1:12" ht="16.899999999999999" customHeight="1">
      <c r="A41" s="52" t="s">
        <v>1474</v>
      </c>
      <c r="B41" s="30"/>
      <c r="C41" s="30"/>
      <c r="D41" s="30"/>
      <c r="E41" s="44" t="e">
        <f t="shared" si="0"/>
        <v>#DIV/0!</v>
      </c>
      <c r="F41" s="44" t="e">
        <f t="shared" si="1"/>
        <v>#DIV/0!</v>
      </c>
      <c r="G41" s="53" t="s">
        <v>1475</v>
      </c>
      <c r="H41" s="42">
        <f>H42+H43+H44+H45</f>
        <v>0</v>
      </c>
      <c r="I41" s="42">
        <f>I42+I43+I44+I45</f>
        <v>0</v>
      </c>
      <c r="J41" s="42">
        <v>0</v>
      </c>
      <c r="K41" s="44" t="e">
        <f t="shared" si="3"/>
        <v>#DIV/0!</v>
      </c>
      <c r="L41" s="44" t="e">
        <f t="shared" si="4"/>
        <v>#DIV/0!</v>
      </c>
    </row>
    <row r="42" spans="1:12" ht="16.899999999999999" customHeight="1">
      <c r="A42" s="52" t="s">
        <v>1476</v>
      </c>
      <c r="B42" s="30"/>
      <c r="C42" s="30"/>
      <c r="D42" s="30"/>
      <c r="E42" s="44" t="e">
        <f t="shared" si="0"/>
        <v>#DIV/0!</v>
      </c>
      <c r="F42" s="44" t="e">
        <f t="shared" si="1"/>
        <v>#DIV/0!</v>
      </c>
      <c r="G42" s="24" t="s">
        <v>1477</v>
      </c>
      <c r="H42" s="37"/>
      <c r="I42" s="37"/>
      <c r="J42" s="37"/>
      <c r="K42" s="58" t="e">
        <f t="shared" si="3"/>
        <v>#DIV/0!</v>
      </c>
      <c r="L42" s="58" t="e">
        <f t="shared" si="4"/>
        <v>#DIV/0!</v>
      </c>
    </row>
    <row r="43" spans="1:12" ht="16.899999999999999" customHeight="1">
      <c r="A43" s="52" t="s">
        <v>1478</v>
      </c>
      <c r="B43" s="30"/>
      <c r="C43" s="30"/>
      <c r="D43" s="30"/>
      <c r="E43" s="44" t="e">
        <f t="shared" si="0"/>
        <v>#DIV/0!</v>
      </c>
      <c r="F43" s="44" t="e">
        <f t="shared" si="1"/>
        <v>#DIV/0!</v>
      </c>
      <c r="G43" s="24" t="s">
        <v>1479</v>
      </c>
      <c r="H43" s="37"/>
      <c r="I43" s="37"/>
      <c r="J43" s="37"/>
      <c r="K43" s="58" t="e">
        <f t="shared" si="3"/>
        <v>#DIV/0!</v>
      </c>
      <c r="L43" s="58" t="e">
        <f t="shared" si="4"/>
        <v>#DIV/0!</v>
      </c>
    </row>
    <row r="44" spans="1:12" ht="16.899999999999999" customHeight="1">
      <c r="A44" s="52" t="s">
        <v>1480</v>
      </c>
      <c r="B44" s="30"/>
      <c r="C44" s="30"/>
      <c r="D44" s="30"/>
      <c r="E44" s="44" t="e">
        <f t="shared" si="0"/>
        <v>#DIV/0!</v>
      </c>
      <c r="F44" s="44" t="e">
        <f t="shared" si="1"/>
        <v>#DIV/0!</v>
      </c>
      <c r="G44" s="24" t="s">
        <v>1481</v>
      </c>
      <c r="H44" s="37"/>
      <c r="I44" s="37"/>
      <c r="J44" s="37"/>
      <c r="K44" s="58" t="e">
        <f t="shared" si="3"/>
        <v>#DIV/0!</v>
      </c>
      <c r="L44" s="58" t="e">
        <f t="shared" si="4"/>
        <v>#DIV/0!</v>
      </c>
    </row>
    <row r="45" spans="1:12" ht="16.899999999999999" customHeight="1">
      <c r="A45" s="52" t="s">
        <v>1482</v>
      </c>
      <c r="B45" s="30"/>
      <c r="C45" s="30"/>
      <c r="D45" s="30"/>
      <c r="E45" s="44" t="e">
        <f t="shared" si="0"/>
        <v>#DIV/0!</v>
      </c>
      <c r="F45" s="44" t="e">
        <f t="shared" si="1"/>
        <v>#DIV/0!</v>
      </c>
      <c r="G45" s="24" t="s">
        <v>1483</v>
      </c>
      <c r="H45" s="37"/>
      <c r="I45" s="37"/>
      <c r="J45" s="37"/>
      <c r="K45" s="58" t="e">
        <f t="shared" si="3"/>
        <v>#DIV/0!</v>
      </c>
      <c r="L45" s="58" t="e">
        <f t="shared" si="4"/>
        <v>#DIV/0!</v>
      </c>
    </row>
    <row r="46" spans="1:12" ht="16.899999999999999" customHeight="1">
      <c r="A46" s="52" t="s">
        <v>1484</v>
      </c>
      <c r="B46" s="30"/>
      <c r="C46" s="30"/>
      <c r="D46" s="30"/>
      <c r="E46" s="44" t="e">
        <f t="shared" si="0"/>
        <v>#DIV/0!</v>
      </c>
      <c r="F46" s="44" t="e">
        <f t="shared" si="1"/>
        <v>#DIV/0!</v>
      </c>
      <c r="G46" s="39" t="s">
        <v>1485</v>
      </c>
      <c r="H46" s="40">
        <f>H47+H63+H67+H68+H74+H78+H82+H86+H92+H95</f>
        <v>84758</v>
      </c>
      <c r="I46" s="40">
        <f t="shared" ref="I46:J46" si="12">I47+I63+I67+I68+I74+I78+I82+I86+I92+I95</f>
        <v>145563</v>
      </c>
      <c r="J46" s="40">
        <f t="shared" si="12"/>
        <v>14570</v>
      </c>
      <c r="K46" s="38">
        <f t="shared" si="3"/>
        <v>17.190117746997334</v>
      </c>
      <c r="L46" s="38">
        <f t="shared" si="4"/>
        <v>10.009411732377046</v>
      </c>
    </row>
    <row r="47" spans="1:12" s="20" customFormat="1" ht="16.899999999999999" customHeight="1">
      <c r="A47" s="54" t="s">
        <v>1486</v>
      </c>
      <c r="B47" s="55"/>
      <c r="C47" s="55"/>
      <c r="D47" s="55"/>
      <c r="E47" s="44" t="e">
        <f t="shared" si="0"/>
        <v>#DIV/0!</v>
      </c>
      <c r="F47" s="44" t="e">
        <f t="shared" si="1"/>
        <v>#DIV/0!</v>
      </c>
      <c r="G47" s="53" t="s">
        <v>1487</v>
      </c>
      <c r="H47" s="42">
        <f t="shared" ref="H47:J47" si="13">SUM(H48:H62)</f>
        <v>74758</v>
      </c>
      <c r="I47" s="42">
        <f t="shared" si="13"/>
        <v>58614</v>
      </c>
      <c r="J47" s="42">
        <f t="shared" si="13"/>
        <v>14570</v>
      </c>
      <c r="K47" s="59">
        <f t="shared" si="3"/>
        <v>19.489552957543005</v>
      </c>
      <c r="L47" s="59">
        <f t="shared" si="4"/>
        <v>24.85754256662231</v>
      </c>
    </row>
    <row r="48" spans="1:12" ht="16.899999999999999" customHeight="1">
      <c r="A48" s="41" t="s">
        <v>1488</v>
      </c>
      <c r="B48" s="30"/>
      <c r="C48" s="30"/>
      <c r="D48" s="30"/>
      <c r="E48" s="44" t="e">
        <f t="shared" si="0"/>
        <v>#DIV/0!</v>
      </c>
      <c r="F48" s="44" t="e">
        <f t="shared" si="1"/>
        <v>#DIV/0!</v>
      </c>
      <c r="G48" s="48" t="s">
        <v>1489</v>
      </c>
      <c r="H48" s="47">
        <v>74758</v>
      </c>
      <c r="I48" s="47">
        <v>39717</v>
      </c>
      <c r="J48" s="37">
        <v>14570</v>
      </c>
      <c r="K48" s="58">
        <f t="shared" si="3"/>
        <v>19.489552957543005</v>
      </c>
      <c r="L48" s="58">
        <f t="shared" si="4"/>
        <v>36.684543142734846</v>
      </c>
    </row>
    <row r="49" spans="1:12" ht="16.899999999999999" customHeight="1">
      <c r="A49" s="52" t="s">
        <v>1490</v>
      </c>
      <c r="B49" s="30"/>
      <c r="C49" s="30"/>
      <c r="D49" s="30"/>
      <c r="E49" s="44" t="e">
        <f t="shared" si="0"/>
        <v>#DIV/0!</v>
      </c>
      <c r="F49" s="44" t="e">
        <f t="shared" si="1"/>
        <v>#DIV/0!</v>
      </c>
      <c r="G49" s="48" t="s">
        <v>1491</v>
      </c>
      <c r="H49" s="47"/>
      <c r="I49" s="47">
        <v>696</v>
      </c>
      <c r="J49" s="37"/>
      <c r="K49" s="58" t="e">
        <f t="shared" si="3"/>
        <v>#DIV/0!</v>
      </c>
      <c r="L49" s="58">
        <f t="shared" si="4"/>
        <v>0</v>
      </c>
    </row>
    <row r="50" spans="1:12" ht="16.899999999999999" customHeight="1">
      <c r="A50" s="52" t="s">
        <v>1492</v>
      </c>
      <c r="B50" s="30"/>
      <c r="C50" s="30"/>
      <c r="D50" s="30"/>
      <c r="E50" s="44" t="e">
        <f t="shared" si="0"/>
        <v>#DIV/0!</v>
      </c>
      <c r="F50" s="44" t="e">
        <f t="shared" si="1"/>
        <v>#DIV/0!</v>
      </c>
      <c r="G50" s="48" t="s">
        <v>1493</v>
      </c>
      <c r="H50" s="47"/>
      <c r="I50" s="47"/>
      <c r="J50" s="37"/>
      <c r="K50" s="58" t="e">
        <f t="shared" si="3"/>
        <v>#DIV/0!</v>
      </c>
      <c r="L50" s="58" t="e">
        <f t="shared" si="4"/>
        <v>#DIV/0!</v>
      </c>
    </row>
    <row r="51" spans="1:12" ht="16.899999999999999" customHeight="1">
      <c r="A51" s="52" t="s">
        <v>1494</v>
      </c>
      <c r="B51" s="37">
        <v>2200</v>
      </c>
      <c r="C51" s="37">
        <v>8677</v>
      </c>
      <c r="D51" s="37">
        <v>8953</v>
      </c>
      <c r="E51" s="44">
        <f t="shared" si="0"/>
        <v>406.95454545454544</v>
      </c>
      <c r="F51" s="44">
        <f t="shared" si="1"/>
        <v>103.18082286504553</v>
      </c>
      <c r="G51" s="48" t="s">
        <v>1495</v>
      </c>
      <c r="H51" s="47"/>
      <c r="I51" s="47">
        <v>110</v>
      </c>
      <c r="J51" s="37"/>
      <c r="K51" s="58" t="e">
        <f t="shared" si="3"/>
        <v>#DIV/0!</v>
      </c>
      <c r="L51" s="58">
        <f t="shared" si="4"/>
        <v>0</v>
      </c>
    </row>
    <row r="52" spans="1:12" ht="16.899999999999999" customHeight="1">
      <c r="A52" s="41" t="s">
        <v>1496</v>
      </c>
      <c r="B52" s="37"/>
      <c r="C52" s="27"/>
      <c r="D52" s="27"/>
      <c r="E52" s="44" t="e">
        <f t="shared" si="0"/>
        <v>#DIV/0!</v>
      </c>
      <c r="F52" s="44" t="e">
        <f t="shared" si="1"/>
        <v>#DIV/0!</v>
      </c>
      <c r="G52" s="48" t="s">
        <v>1497</v>
      </c>
      <c r="H52" s="47"/>
      <c r="I52" s="47"/>
      <c r="J52" s="37"/>
      <c r="K52" s="58" t="e">
        <f t="shared" si="3"/>
        <v>#DIV/0!</v>
      </c>
      <c r="L52" s="58" t="e">
        <f t="shared" si="4"/>
        <v>#DIV/0!</v>
      </c>
    </row>
    <row r="53" spans="1:12" ht="16.899999999999999" customHeight="1">
      <c r="A53" s="27"/>
      <c r="B53" s="27"/>
      <c r="C53" s="27"/>
      <c r="D53" s="27"/>
      <c r="E53" s="27"/>
      <c r="F53" s="27"/>
      <c r="G53" s="48" t="s">
        <v>1498</v>
      </c>
      <c r="H53" s="47"/>
      <c r="I53" s="47">
        <v>204</v>
      </c>
      <c r="J53" s="37"/>
      <c r="K53" s="58" t="e">
        <f t="shared" si="3"/>
        <v>#DIV/0!</v>
      </c>
      <c r="L53" s="58">
        <f t="shared" si="4"/>
        <v>0</v>
      </c>
    </row>
    <row r="54" spans="1:12" ht="16.899999999999999" customHeight="1">
      <c r="A54" s="27"/>
      <c r="B54" s="27"/>
      <c r="C54" s="27"/>
      <c r="D54" s="27"/>
      <c r="E54" s="27"/>
      <c r="F54" s="27"/>
      <c r="G54" s="48" t="s">
        <v>1499</v>
      </c>
      <c r="H54" s="47"/>
      <c r="I54" s="47"/>
      <c r="J54" s="37"/>
      <c r="K54" s="58" t="e">
        <f t="shared" si="3"/>
        <v>#DIV/0!</v>
      </c>
      <c r="L54" s="58" t="e">
        <f t="shared" si="4"/>
        <v>#DIV/0!</v>
      </c>
    </row>
    <row r="55" spans="1:12" ht="16.899999999999999" customHeight="1">
      <c r="A55" s="27"/>
      <c r="B55" s="27"/>
      <c r="C55" s="27"/>
      <c r="D55" s="27"/>
      <c r="E55" s="27"/>
      <c r="F55" s="27"/>
      <c r="G55" s="48" t="s">
        <v>1500</v>
      </c>
      <c r="H55" s="47"/>
      <c r="I55" s="47"/>
      <c r="J55" s="37"/>
      <c r="K55" s="58" t="e">
        <f t="shared" si="3"/>
        <v>#DIV/0!</v>
      </c>
      <c r="L55" s="58" t="e">
        <f t="shared" si="4"/>
        <v>#DIV/0!</v>
      </c>
    </row>
    <row r="56" spans="1:12" ht="16.899999999999999" customHeight="1">
      <c r="A56" s="27"/>
      <c r="B56" s="24"/>
      <c r="C56" s="24"/>
      <c r="D56" s="24"/>
      <c r="E56" s="24"/>
      <c r="F56" s="24"/>
      <c r="G56" s="48" t="s">
        <v>1501</v>
      </c>
      <c r="H56" s="47"/>
      <c r="I56" s="47"/>
      <c r="J56" s="37"/>
      <c r="K56" s="58" t="e">
        <f t="shared" si="3"/>
        <v>#DIV/0!</v>
      </c>
      <c r="L56" s="58" t="e">
        <f t="shared" si="4"/>
        <v>#DIV/0!</v>
      </c>
    </row>
    <row r="57" spans="1:12" ht="16.899999999999999" customHeight="1">
      <c r="A57" s="27"/>
      <c r="B57" s="24"/>
      <c r="C57" s="24"/>
      <c r="D57" s="24"/>
      <c r="E57" s="24"/>
      <c r="F57" s="24"/>
      <c r="G57" s="48" t="s">
        <v>1502</v>
      </c>
      <c r="H57" s="47"/>
      <c r="I57" s="47"/>
      <c r="J57" s="37"/>
      <c r="K57" s="58" t="e">
        <f t="shared" si="3"/>
        <v>#DIV/0!</v>
      </c>
      <c r="L57" s="58" t="e">
        <f t="shared" si="4"/>
        <v>#DIV/0!</v>
      </c>
    </row>
    <row r="58" spans="1:12" ht="16.899999999999999" customHeight="1">
      <c r="A58" s="27"/>
      <c r="B58" s="24"/>
      <c r="C58" s="24"/>
      <c r="D58" s="24"/>
      <c r="E58" s="24"/>
      <c r="F58" s="24"/>
      <c r="G58" s="48" t="s">
        <v>946</v>
      </c>
      <c r="H58" s="47"/>
      <c r="I58" s="47"/>
      <c r="J58" s="37"/>
      <c r="K58" s="58" t="e">
        <f t="shared" si="3"/>
        <v>#DIV/0!</v>
      </c>
      <c r="L58" s="58" t="e">
        <f t="shared" si="4"/>
        <v>#DIV/0!</v>
      </c>
    </row>
    <row r="59" spans="1:12" ht="16.899999999999999" customHeight="1">
      <c r="A59" s="27"/>
      <c r="B59" s="24"/>
      <c r="C59" s="24"/>
      <c r="D59" s="24"/>
      <c r="E59" s="24"/>
      <c r="F59" s="24"/>
      <c r="G59" s="48" t="s">
        <v>1503</v>
      </c>
      <c r="H59" s="47"/>
      <c r="I59" s="47">
        <v>17887</v>
      </c>
      <c r="J59" s="37"/>
      <c r="K59" s="58" t="e">
        <f t="shared" si="3"/>
        <v>#DIV/0!</v>
      </c>
      <c r="L59" s="58">
        <f t="shared" si="4"/>
        <v>0</v>
      </c>
    </row>
    <row r="60" spans="1:12" ht="16.899999999999999" customHeight="1">
      <c r="A60" s="27"/>
      <c r="B60" s="24"/>
      <c r="C60" s="24"/>
      <c r="D60" s="24"/>
      <c r="E60" s="24"/>
      <c r="F60" s="24"/>
      <c r="G60" s="56" t="s">
        <v>1504</v>
      </c>
      <c r="H60" s="47"/>
      <c r="I60" s="47"/>
      <c r="J60" s="37"/>
      <c r="K60" s="58" t="e">
        <f t="shared" si="3"/>
        <v>#DIV/0!</v>
      </c>
      <c r="L60" s="58" t="e">
        <f t="shared" si="4"/>
        <v>#DIV/0!</v>
      </c>
    </row>
    <row r="61" spans="1:12" ht="16.899999999999999" customHeight="1">
      <c r="A61" s="27"/>
      <c r="B61" s="24"/>
      <c r="C61" s="24"/>
      <c r="D61" s="24"/>
      <c r="E61" s="24"/>
      <c r="F61" s="24"/>
      <c r="G61" s="56" t="s">
        <v>1505</v>
      </c>
      <c r="H61" s="47"/>
      <c r="I61" s="47"/>
      <c r="J61" s="37"/>
      <c r="K61" s="58" t="e">
        <f t="shared" si="3"/>
        <v>#DIV/0!</v>
      </c>
      <c r="L61" s="58" t="e">
        <f t="shared" si="4"/>
        <v>#DIV/0!</v>
      </c>
    </row>
    <row r="62" spans="1:12" ht="16.899999999999999" customHeight="1">
      <c r="A62" s="27"/>
      <c r="B62" s="24"/>
      <c r="C62" s="24"/>
      <c r="D62" s="24"/>
      <c r="E62" s="24"/>
      <c r="F62" s="24"/>
      <c r="G62" s="56" t="s">
        <v>1506</v>
      </c>
      <c r="H62" s="47"/>
      <c r="I62" s="47"/>
      <c r="J62" s="37"/>
      <c r="K62" s="58" t="e">
        <f t="shared" si="3"/>
        <v>#DIV/0!</v>
      </c>
      <c r="L62" s="58" t="e">
        <f t="shared" si="4"/>
        <v>#DIV/0!</v>
      </c>
    </row>
    <row r="63" spans="1:12" ht="16.899999999999999" customHeight="1">
      <c r="A63" s="27"/>
      <c r="B63" s="24"/>
      <c r="C63" s="24"/>
      <c r="D63" s="24"/>
      <c r="E63" s="24"/>
      <c r="F63" s="24"/>
      <c r="G63" s="53" t="s">
        <v>1507</v>
      </c>
      <c r="H63" s="42">
        <f t="shared" ref="H63:J63" si="14">SUM(H64:H66)</f>
        <v>0</v>
      </c>
      <c r="I63" s="42">
        <f t="shared" si="14"/>
        <v>0</v>
      </c>
      <c r="J63" s="42">
        <f t="shared" si="14"/>
        <v>0</v>
      </c>
      <c r="K63" s="44" t="e">
        <f t="shared" si="3"/>
        <v>#DIV/0!</v>
      </c>
      <c r="L63" s="44" t="e">
        <f t="shared" si="4"/>
        <v>#DIV/0!</v>
      </c>
    </row>
    <row r="64" spans="1:12" ht="16.899999999999999" customHeight="1">
      <c r="A64" s="27"/>
      <c r="B64" s="24"/>
      <c r="C64" s="24"/>
      <c r="D64" s="24"/>
      <c r="E64" s="24"/>
      <c r="F64" s="24"/>
      <c r="G64" s="48" t="s">
        <v>1489</v>
      </c>
      <c r="H64" s="47"/>
      <c r="I64" s="47"/>
      <c r="J64" s="37"/>
      <c r="K64" s="58" t="e">
        <f t="shared" si="3"/>
        <v>#DIV/0!</v>
      </c>
      <c r="L64" s="58" t="e">
        <f t="shared" si="4"/>
        <v>#DIV/0!</v>
      </c>
    </row>
    <row r="65" spans="1:12" ht="16.899999999999999" customHeight="1">
      <c r="A65" s="27"/>
      <c r="B65" s="24"/>
      <c r="C65" s="24"/>
      <c r="D65" s="24"/>
      <c r="E65" s="24"/>
      <c r="F65" s="24"/>
      <c r="G65" s="48" t="s">
        <v>1491</v>
      </c>
      <c r="H65" s="47"/>
      <c r="I65" s="47"/>
      <c r="J65" s="37"/>
      <c r="K65" s="58" t="e">
        <f t="shared" si="3"/>
        <v>#DIV/0!</v>
      </c>
      <c r="L65" s="58" t="e">
        <f t="shared" si="4"/>
        <v>#DIV/0!</v>
      </c>
    </row>
    <row r="66" spans="1:12" ht="16.899999999999999" customHeight="1">
      <c r="A66" s="27"/>
      <c r="B66" s="24"/>
      <c r="C66" s="24"/>
      <c r="D66" s="24"/>
      <c r="E66" s="24"/>
      <c r="F66" s="24"/>
      <c r="G66" s="48" t="s">
        <v>1508</v>
      </c>
      <c r="H66" s="47"/>
      <c r="I66" s="47"/>
      <c r="J66" s="37"/>
      <c r="K66" s="58" t="e">
        <f t="shared" si="3"/>
        <v>#DIV/0!</v>
      </c>
      <c r="L66" s="58" t="e">
        <f t="shared" si="4"/>
        <v>#DIV/0!</v>
      </c>
    </row>
    <row r="67" spans="1:12" ht="16.899999999999999" customHeight="1">
      <c r="A67" s="27"/>
      <c r="B67" s="24"/>
      <c r="C67" s="24"/>
      <c r="D67" s="24"/>
      <c r="E67" s="24"/>
      <c r="F67" s="24"/>
      <c r="G67" s="53" t="s">
        <v>1509</v>
      </c>
      <c r="H67" s="47"/>
      <c r="I67" s="47"/>
      <c r="J67" s="37"/>
      <c r="K67" s="44" t="e">
        <f t="shared" si="3"/>
        <v>#DIV/0!</v>
      </c>
      <c r="L67" s="44" t="e">
        <f t="shared" si="4"/>
        <v>#DIV/0!</v>
      </c>
    </row>
    <row r="68" spans="1:12" ht="16.899999999999999" customHeight="1">
      <c r="A68" s="27"/>
      <c r="B68" s="24"/>
      <c r="C68" s="24"/>
      <c r="D68" s="24"/>
      <c r="E68" s="24"/>
      <c r="F68" s="24"/>
      <c r="G68" s="53" t="s">
        <v>1510</v>
      </c>
      <c r="H68" s="42">
        <f t="shared" ref="H68:J68" si="15">SUM(H69:H73)</f>
        <v>0</v>
      </c>
      <c r="I68" s="42">
        <f t="shared" si="15"/>
        <v>0</v>
      </c>
      <c r="J68" s="42">
        <f t="shared" si="15"/>
        <v>0</v>
      </c>
      <c r="K68" s="44" t="e">
        <f t="shared" si="3"/>
        <v>#DIV/0!</v>
      </c>
      <c r="L68" s="44" t="e">
        <f t="shared" si="4"/>
        <v>#DIV/0!</v>
      </c>
    </row>
    <row r="69" spans="1:12" ht="16.899999999999999" customHeight="1">
      <c r="A69" s="24"/>
      <c r="B69" s="24"/>
      <c r="C69" s="24"/>
      <c r="D69" s="24"/>
      <c r="E69" s="24"/>
      <c r="F69" s="24"/>
      <c r="G69" s="48" t="s">
        <v>1511</v>
      </c>
      <c r="H69" s="47"/>
      <c r="I69" s="47"/>
      <c r="J69" s="37"/>
      <c r="K69" s="58" t="e">
        <f t="shared" si="3"/>
        <v>#DIV/0!</v>
      </c>
      <c r="L69" s="58" t="e">
        <f t="shared" si="4"/>
        <v>#DIV/0!</v>
      </c>
    </row>
    <row r="70" spans="1:12" ht="16.899999999999999" customHeight="1">
      <c r="A70" s="24"/>
      <c r="B70" s="24"/>
      <c r="C70" s="24"/>
      <c r="D70" s="24"/>
      <c r="E70" s="24"/>
      <c r="F70" s="24"/>
      <c r="G70" s="48" t="s">
        <v>1512</v>
      </c>
      <c r="H70" s="47"/>
      <c r="I70" s="47"/>
      <c r="J70" s="37"/>
      <c r="K70" s="58" t="e">
        <f t="shared" si="3"/>
        <v>#DIV/0!</v>
      </c>
      <c r="L70" s="58" t="e">
        <f t="shared" si="4"/>
        <v>#DIV/0!</v>
      </c>
    </row>
    <row r="71" spans="1:12" ht="16.899999999999999" customHeight="1">
      <c r="A71" s="24"/>
      <c r="B71" s="24"/>
      <c r="C71" s="24"/>
      <c r="D71" s="24"/>
      <c r="E71" s="24"/>
      <c r="F71" s="24"/>
      <c r="G71" s="48" t="s">
        <v>1513</v>
      </c>
      <c r="H71" s="47"/>
      <c r="I71" s="47"/>
      <c r="J71" s="37"/>
      <c r="K71" s="58" t="e">
        <f t="shared" ref="K71:K134" si="16">J71/H71*100</f>
        <v>#DIV/0!</v>
      </c>
      <c r="L71" s="58" t="e">
        <f t="shared" ref="L71:L134" si="17">J71/I71*100</f>
        <v>#DIV/0!</v>
      </c>
    </row>
    <row r="72" spans="1:12" ht="16.899999999999999" customHeight="1">
      <c r="A72" s="24"/>
      <c r="B72" s="24"/>
      <c r="C72" s="24"/>
      <c r="D72" s="24"/>
      <c r="E72" s="24"/>
      <c r="F72" s="24"/>
      <c r="G72" s="48" t="s">
        <v>1514</v>
      </c>
      <c r="H72" s="47"/>
      <c r="I72" s="47"/>
      <c r="J72" s="37"/>
      <c r="K72" s="58" t="e">
        <f t="shared" si="16"/>
        <v>#DIV/0!</v>
      </c>
      <c r="L72" s="58" t="e">
        <f t="shared" si="17"/>
        <v>#DIV/0!</v>
      </c>
    </row>
    <row r="73" spans="1:12" ht="16.899999999999999" customHeight="1">
      <c r="A73" s="24"/>
      <c r="B73" s="24"/>
      <c r="C73" s="24"/>
      <c r="D73" s="24"/>
      <c r="E73" s="24"/>
      <c r="F73" s="24"/>
      <c r="G73" s="48" t="s">
        <v>1515</v>
      </c>
      <c r="H73" s="47"/>
      <c r="I73" s="47"/>
      <c r="J73" s="37"/>
      <c r="K73" s="58" t="e">
        <f t="shared" si="16"/>
        <v>#DIV/0!</v>
      </c>
      <c r="L73" s="58" t="e">
        <f t="shared" si="17"/>
        <v>#DIV/0!</v>
      </c>
    </row>
    <row r="74" spans="1:12" ht="16.899999999999999" customHeight="1">
      <c r="A74" s="24"/>
      <c r="B74" s="24"/>
      <c r="C74" s="24"/>
      <c r="D74" s="24"/>
      <c r="E74" s="24"/>
      <c r="F74" s="24"/>
      <c r="G74" s="53" t="s">
        <v>1516</v>
      </c>
      <c r="H74" s="42">
        <f t="shared" ref="H74:J74" si="18">SUM(H75:H77)</f>
        <v>0</v>
      </c>
      <c r="I74" s="42">
        <f t="shared" si="18"/>
        <v>0</v>
      </c>
      <c r="J74" s="42">
        <f t="shared" si="18"/>
        <v>0</v>
      </c>
      <c r="K74" s="44" t="e">
        <f t="shared" si="16"/>
        <v>#DIV/0!</v>
      </c>
      <c r="L74" s="44" t="e">
        <f t="shared" si="17"/>
        <v>#DIV/0!</v>
      </c>
    </row>
    <row r="75" spans="1:12" ht="16.899999999999999" customHeight="1">
      <c r="A75" s="24"/>
      <c r="B75" s="24"/>
      <c r="C75" s="24"/>
      <c r="D75" s="24"/>
      <c r="E75" s="24"/>
      <c r="F75" s="24"/>
      <c r="G75" s="24" t="s">
        <v>1517</v>
      </c>
      <c r="H75" s="47"/>
      <c r="I75" s="47"/>
      <c r="J75" s="37"/>
      <c r="K75" s="58" t="e">
        <f t="shared" si="16"/>
        <v>#DIV/0!</v>
      </c>
      <c r="L75" s="58" t="e">
        <f t="shared" si="17"/>
        <v>#DIV/0!</v>
      </c>
    </row>
    <row r="76" spans="1:12" ht="16.899999999999999" customHeight="1">
      <c r="A76" s="24"/>
      <c r="B76" s="24"/>
      <c r="C76" s="24"/>
      <c r="D76" s="24"/>
      <c r="E76" s="24"/>
      <c r="F76" s="24"/>
      <c r="G76" s="24" t="s">
        <v>1518</v>
      </c>
      <c r="H76" s="47"/>
      <c r="I76" s="47"/>
      <c r="J76" s="37"/>
      <c r="K76" s="58" t="e">
        <f t="shared" si="16"/>
        <v>#DIV/0!</v>
      </c>
      <c r="L76" s="58" t="e">
        <f t="shared" si="17"/>
        <v>#DIV/0!</v>
      </c>
    </row>
    <row r="77" spans="1:12" ht="16.899999999999999" customHeight="1">
      <c r="A77" s="24"/>
      <c r="B77" s="24"/>
      <c r="C77" s="24"/>
      <c r="D77" s="24"/>
      <c r="E77" s="24"/>
      <c r="F77" s="24"/>
      <c r="G77" s="24" t="s">
        <v>1519</v>
      </c>
      <c r="H77" s="47"/>
      <c r="I77" s="47"/>
      <c r="J77" s="37"/>
      <c r="K77" s="58" t="e">
        <f t="shared" si="16"/>
        <v>#DIV/0!</v>
      </c>
      <c r="L77" s="58" t="e">
        <f t="shared" si="17"/>
        <v>#DIV/0!</v>
      </c>
    </row>
    <row r="78" spans="1:12" ht="16.899999999999999" customHeight="1">
      <c r="A78" s="24"/>
      <c r="B78" s="24"/>
      <c r="C78" s="24"/>
      <c r="D78" s="24"/>
      <c r="E78" s="24"/>
      <c r="F78" s="24"/>
      <c r="G78" s="53" t="s">
        <v>1520</v>
      </c>
      <c r="H78" s="42">
        <f t="shared" ref="H78:J78" si="19">SUM(H79:H81)</f>
        <v>0</v>
      </c>
      <c r="I78" s="42">
        <f t="shared" si="19"/>
        <v>0</v>
      </c>
      <c r="J78" s="42">
        <f t="shared" si="19"/>
        <v>0</v>
      </c>
      <c r="K78" s="44" t="e">
        <f t="shared" si="16"/>
        <v>#DIV/0!</v>
      </c>
      <c r="L78" s="44" t="e">
        <f t="shared" si="17"/>
        <v>#DIV/0!</v>
      </c>
    </row>
    <row r="79" spans="1:12" ht="16.899999999999999" customHeight="1">
      <c r="A79" s="24"/>
      <c r="B79" s="24"/>
      <c r="C79" s="24"/>
      <c r="D79" s="24"/>
      <c r="E79" s="24"/>
      <c r="F79" s="24"/>
      <c r="G79" s="45" t="s">
        <v>1489</v>
      </c>
      <c r="H79" s="47"/>
      <c r="I79" s="37"/>
      <c r="J79" s="37"/>
      <c r="K79" s="58" t="e">
        <f t="shared" si="16"/>
        <v>#DIV/0!</v>
      </c>
      <c r="L79" s="58" t="e">
        <f t="shared" si="17"/>
        <v>#DIV/0!</v>
      </c>
    </row>
    <row r="80" spans="1:12" ht="16.899999999999999" customHeight="1">
      <c r="A80" s="24"/>
      <c r="B80" s="24"/>
      <c r="C80" s="24"/>
      <c r="D80" s="24"/>
      <c r="E80" s="24"/>
      <c r="F80" s="24"/>
      <c r="G80" s="45" t="s">
        <v>1491</v>
      </c>
      <c r="H80" s="37"/>
      <c r="I80" s="37"/>
      <c r="J80" s="37"/>
      <c r="K80" s="58" t="e">
        <f t="shared" si="16"/>
        <v>#DIV/0!</v>
      </c>
      <c r="L80" s="58" t="e">
        <f t="shared" si="17"/>
        <v>#DIV/0!</v>
      </c>
    </row>
    <row r="81" spans="1:12" ht="16.899999999999999" customHeight="1">
      <c r="A81" s="24"/>
      <c r="B81" s="24"/>
      <c r="C81" s="24"/>
      <c r="D81" s="24"/>
      <c r="E81" s="24"/>
      <c r="F81" s="24"/>
      <c r="G81" s="45" t="s">
        <v>1521</v>
      </c>
      <c r="H81" s="37"/>
      <c r="I81" s="37"/>
      <c r="J81" s="37"/>
      <c r="K81" s="58" t="e">
        <f t="shared" si="16"/>
        <v>#DIV/0!</v>
      </c>
      <c r="L81" s="58" t="e">
        <f t="shared" si="17"/>
        <v>#DIV/0!</v>
      </c>
    </row>
    <row r="82" spans="1:12" ht="16.899999999999999" customHeight="1">
      <c r="A82" s="24"/>
      <c r="B82" s="24"/>
      <c r="C82" s="24"/>
      <c r="D82" s="24"/>
      <c r="E82" s="24"/>
      <c r="F82" s="24"/>
      <c r="G82" s="53" t="s">
        <v>1522</v>
      </c>
      <c r="H82" s="42">
        <f t="shared" ref="H82:J82" si="20">SUM(H83:H85)</f>
        <v>10000</v>
      </c>
      <c r="I82" s="42">
        <f t="shared" si="20"/>
        <v>86949</v>
      </c>
      <c r="J82" s="42">
        <f t="shared" si="20"/>
        <v>0</v>
      </c>
      <c r="K82" s="44">
        <f t="shared" si="16"/>
        <v>0</v>
      </c>
      <c r="L82" s="44">
        <f t="shared" si="17"/>
        <v>0</v>
      </c>
    </row>
    <row r="83" spans="1:12" ht="16.899999999999999" customHeight="1">
      <c r="A83" s="24"/>
      <c r="B83" s="24"/>
      <c r="C83" s="24"/>
      <c r="D83" s="24"/>
      <c r="E83" s="24"/>
      <c r="F83" s="24"/>
      <c r="G83" s="45" t="s">
        <v>1489</v>
      </c>
      <c r="H83" s="47"/>
      <c r="I83" s="47"/>
      <c r="J83" s="37"/>
      <c r="K83" s="58" t="e">
        <f t="shared" si="16"/>
        <v>#DIV/0!</v>
      </c>
      <c r="L83" s="58" t="e">
        <f t="shared" si="17"/>
        <v>#DIV/0!</v>
      </c>
    </row>
    <row r="84" spans="1:12" ht="16.899999999999999" customHeight="1">
      <c r="A84" s="24"/>
      <c r="B84" s="24"/>
      <c r="C84" s="24"/>
      <c r="D84" s="24"/>
      <c r="E84" s="24"/>
      <c r="F84" s="24"/>
      <c r="G84" s="45" t="s">
        <v>1491</v>
      </c>
      <c r="H84" s="47"/>
      <c r="I84" s="47"/>
      <c r="J84" s="37"/>
      <c r="K84" s="58" t="e">
        <f t="shared" si="16"/>
        <v>#DIV/0!</v>
      </c>
      <c r="L84" s="58" t="e">
        <f t="shared" si="17"/>
        <v>#DIV/0!</v>
      </c>
    </row>
    <row r="85" spans="1:12" ht="16.899999999999999" customHeight="1">
      <c r="A85" s="24"/>
      <c r="B85" s="24"/>
      <c r="C85" s="24"/>
      <c r="D85" s="24"/>
      <c r="E85" s="24"/>
      <c r="F85" s="24"/>
      <c r="G85" s="45" t="s">
        <v>1523</v>
      </c>
      <c r="H85" s="47">
        <v>10000</v>
      </c>
      <c r="I85" s="47">
        <v>86949</v>
      </c>
      <c r="J85" s="37"/>
      <c r="K85" s="58">
        <f t="shared" si="16"/>
        <v>0</v>
      </c>
      <c r="L85" s="58">
        <f t="shared" si="17"/>
        <v>0</v>
      </c>
    </row>
    <row r="86" spans="1:12" ht="16.899999999999999" customHeight="1">
      <c r="A86" s="24"/>
      <c r="B86" s="24"/>
      <c r="C86" s="24"/>
      <c r="D86" s="24"/>
      <c r="E86" s="24"/>
      <c r="F86" s="24"/>
      <c r="G86" s="53" t="s">
        <v>1524</v>
      </c>
      <c r="H86" s="42">
        <f t="shared" ref="H86:J86" si="21">SUM(H87:H91)</f>
        <v>0</v>
      </c>
      <c r="I86" s="42">
        <f t="shared" si="21"/>
        <v>0</v>
      </c>
      <c r="J86" s="42">
        <f t="shared" si="21"/>
        <v>0</v>
      </c>
      <c r="K86" s="44" t="e">
        <f t="shared" si="16"/>
        <v>#DIV/0!</v>
      </c>
      <c r="L86" s="44" t="e">
        <f t="shared" si="17"/>
        <v>#DIV/0!</v>
      </c>
    </row>
    <row r="87" spans="1:12" ht="16.899999999999999" customHeight="1">
      <c r="A87" s="24"/>
      <c r="B87" s="24"/>
      <c r="C87" s="24"/>
      <c r="D87" s="24"/>
      <c r="E87" s="24"/>
      <c r="F87" s="24"/>
      <c r="G87" s="45" t="s">
        <v>1511</v>
      </c>
      <c r="H87" s="37"/>
      <c r="I87" s="37"/>
      <c r="J87" s="37"/>
      <c r="K87" s="58" t="e">
        <f t="shared" si="16"/>
        <v>#DIV/0!</v>
      </c>
      <c r="L87" s="58" t="e">
        <f t="shared" si="17"/>
        <v>#DIV/0!</v>
      </c>
    </row>
    <row r="88" spans="1:12" ht="16.899999999999999" customHeight="1">
      <c r="A88" s="24"/>
      <c r="B88" s="24"/>
      <c r="C88" s="24"/>
      <c r="D88" s="24"/>
      <c r="E88" s="24"/>
      <c r="F88" s="24"/>
      <c r="G88" s="45" t="s">
        <v>1512</v>
      </c>
      <c r="H88" s="37"/>
      <c r="I88" s="37"/>
      <c r="J88" s="37"/>
      <c r="K88" s="58" t="e">
        <f t="shared" si="16"/>
        <v>#DIV/0!</v>
      </c>
      <c r="L88" s="58" t="e">
        <f t="shared" si="17"/>
        <v>#DIV/0!</v>
      </c>
    </row>
    <row r="89" spans="1:12" ht="16.899999999999999" customHeight="1">
      <c r="A89" s="24"/>
      <c r="B89" s="24"/>
      <c r="C89" s="24"/>
      <c r="D89" s="24"/>
      <c r="E89" s="24"/>
      <c r="F89" s="24"/>
      <c r="G89" s="45" t="s">
        <v>1513</v>
      </c>
      <c r="H89" s="37"/>
      <c r="I89" s="37"/>
      <c r="J89" s="37"/>
      <c r="K89" s="58" t="e">
        <f t="shared" si="16"/>
        <v>#DIV/0!</v>
      </c>
      <c r="L89" s="58" t="e">
        <f t="shared" si="17"/>
        <v>#DIV/0!</v>
      </c>
    </row>
    <row r="90" spans="1:12" ht="16.899999999999999" customHeight="1">
      <c r="A90" s="24"/>
      <c r="B90" s="24"/>
      <c r="C90" s="24"/>
      <c r="D90" s="24"/>
      <c r="E90" s="24"/>
      <c r="F90" s="24"/>
      <c r="G90" s="45" t="s">
        <v>1514</v>
      </c>
      <c r="H90" s="37"/>
      <c r="I90" s="37"/>
      <c r="J90" s="37"/>
      <c r="K90" s="58" t="e">
        <f t="shared" si="16"/>
        <v>#DIV/0!</v>
      </c>
      <c r="L90" s="58" t="e">
        <f t="shared" si="17"/>
        <v>#DIV/0!</v>
      </c>
    </row>
    <row r="91" spans="1:12" ht="16.899999999999999" customHeight="1">
      <c r="A91" s="24"/>
      <c r="B91" s="24"/>
      <c r="C91" s="24"/>
      <c r="D91" s="24"/>
      <c r="E91" s="24"/>
      <c r="F91" s="24"/>
      <c r="G91" s="46" t="s">
        <v>1525</v>
      </c>
      <c r="H91" s="60"/>
      <c r="I91" s="37"/>
      <c r="J91" s="37"/>
      <c r="K91" s="58" t="e">
        <f t="shared" si="16"/>
        <v>#DIV/0!</v>
      </c>
      <c r="L91" s="58" t="e">
        <f t="shared" si="17"/>
        <v>#DIV/0!</v>
      </c>
    </row>
    <row r="92" spans="1:12" ht="16.899999999999999" customHeight="1">
      <c r="A92" s="24"/>
      <c r="B92" s="24"/>
      <c r="C92" s="24"/>
      <c r="D92" s="24"/>
      <c r="E92" s="24"/>
      <c r="F92" s="24"/>
      <c r="G92" s="53" t="s">
        <v>1526</v>
      </c>
      <c r="H92" s="42">
        <f t="shared" ref="H92:J92" si="22">H93+H94</f>
        <v>0</v>
      </c>
      <c r="I92" s="42">
        <f t="shared" si="22"/>
        <v>0</v>
      </c>
      <c r="J92" s="42">
        <f t="shared" si="22"/>
        <v>0</v>
      </c>
      <c r="K92" s="44" t="e">
        <f t="shared" si="16"/>
        <v>#DIV/0!</v>
      </c>
      <c r="L92" s="44" t="e">
        <f t="shared" si="17"/>
        <v>#DIV/0!</v>
      </c>
    </row>
    <row r="93" spans="1:12" ht="16.899999999999999" customHeight="1">
      <c r="A93" s="24"/>
      <c r="B93" s="24"/>
      <c r="C93" s="24"/>
      <c r="D93" s="24"/>
      <c r="E93" s="24"/>
      <c r="F93" s="24"/>
      <c r="G93" s="45" t="s">
        <v>1517</v>
      </c>
      <c r="H93" s="37"/>
      <c r="I93" s="37"/>
      <c r="J93" s="37"/>
      <c r="K93" s="58" t="e">
        <f t="shared" si="16"/>
        <v>#DIV/0!</v>
      </c>
      <c r="L93" s="58" t="e">
        <f t="shared" si="17"/>
        <v>#DIV/0!</v>
      </c>
    </row>
    <row r="94" spans="1:12" ht="16.899999999999999" customHeight="1">
      <c r="A94" s="24"/>
      <c r="B94" s="24"/>
      <c r="C94" s="24"/>
      <c r="D94" s="24"/>
      <c r="E94" s="24"/>
      <c r="F94" s="24"/>
      <c r="G94" s="45" t="s">
        <v>1527</v>
      </c>
      <c r="H94" s="60"/>
      <c r="I94" s="37"/>
      <c r="J94" s="37"/>
      <c r="K94" s="58" t="e">
        <f t="shared" si="16"/>
        <v>#DIV/0!</v>
      </c>
      <c r="L94" s="58" t="e">
        <f t="shared" si="17"/>
        <v>#DIV/0!</v>
      </c>
    </row>
    <row r="95" spans="1:12" ht="16.899999999999999" customHeight="1">
      <c r="A95" s="24"/>
      <c r="B95" s="24"/>
      <c r="C95" s="24"/>
      <c r="D95" s="24"/>
      <c r="E95" s="24"/>
      <c r="F95" s="24"/>
      <c r="G95" s="61" t="s">
        <v>1528</v>
      </c>
      <c r="H95" s="42">
        <f t="shared" ref="H95:J95" si="23">SUM(H96:H103)</f>
        <v>0</v>
      </c>
      <c r="I95" s="42">
        <f t="shared" si="23"/>
        <v>0</v>
      </c>
      <c r="J95" s="42">
        <f t="shared" si="23"/>
        <v>0</v>
      </c>
      <c r="K95" s="44" t="e">
        <f t="shared" si="16"/>
        <v>#DIV/0!</v>
      </c>
      <c r="L95" s="44" t="e">
        <f t="shared" si="17"/>
        <v>#DIV/0!</v>
      </c>
    </row>
    <row r="96" spans="1:12" ht="16.899999999999999" customHeight="1">
      <c r="A96" s="24"/>
      <c r="B96" s="24"/>
      <c r="C96" s="24"/>
      <c r="D96" s="24"/>
      <c r="E96" s="24"/>
      <c r="F96" s="24"/>
      <c r="G96" s="45" t="s">
        <v>1489</v>
      </c>
      <c r="H96" s="37"/>
      <c r="I96" s="37"/>
      <c r="J96" s="37"/>
      <c r="K96" s="58" t="e">
        <f t="shared" si="16"/>
        <v>#DIV/0!</v>
      </c>
      <c r="L96" s="58" t="e">
        <f t="shared" si="17"/>
        <v>#DIV/0!</v>
      </c>
    </row>
    <row r="97" spans="1:12" ht="16.899999999999999" customHeight="1">
      <c r="A97" s="24"/>
      <c r="B97" s="24"/>
      <c r="C97" s="24"/>
      <c r="D97" s="24"/>
      <c r="E97" s="24"/>
      <c r="F97" s="24"/>
      <c r="G97" s="45" t="s">
        <v>1491</v>
      </c>
      <c r="H97" s="37"/>
      <c r="I97" s="37"/>
      <c r="J97" s="37"/>
      <c r="K97" s="58" t="e">
        <f t="shared" si="16"/>
        <v>#DIV/0!</v>
      </c>
      <c r="L97" s="58" t="e">
        <f t="shared" si="17"/>
        <v>#DIV/0!</v>
      </c>
    </row>
    <row r="98" spans="1:12" ht="16.899999999999999" customHeight="1">
      <c r="A98" s="24"/>
      <c r="B98" s="24"/>
      <c r="C98" s="24"/>
      <c r="D98" s="24"/>
      <c r="E98" s="24"/>
      <c r="F98" s="24"/>
      <c r="G98" s="45" t="s">
        <v>1493</v>
      </c>
      <c r="H98" s="37"/>
      <c r="I98" s="37"/>
      <c r="J98" s="37"/>
      <c r="K98" s="58" t="e">
        <f t="shared" si="16"/>
        <v>#DIV/0!</v>
      </c>
      <c r="L98" s="58" t="e">
        <f t="shared" si="17"/>
        <v>#DIV/0!</v>
      </c>
    </row>
    <row r="99" spans="1:12" ht="16.899999999999999" customHeight="1">
      <c r="A99" s="24"/>
      <c r="B99" s="24"/>
      <c r="C99" s="24"/>
      <c r="D99" s="24"/>
      <c r="E99" s="24"/>
      <c r="F99" s="24"/>
      <c r="G99" s="45" t="s">
        <v>1495</v>
      </c>
      <c r="H99" s="37"/>
      <c r="I99" s="37"/>
      <c r="J99" s="37"/>
      <c r="K99" s="58" t="e">
        <f t="shared" si="16"/>
        <v>#DIV/0!</v>
      </c>
      <c r="L99" s="58" t="e">
        <f t="shared" si="17"/>
        <v>#DIV/0!</v>
      </c>
    </row>
    <row r="100" spans="1:12" ht="16.899999999999999" customHeight="1">
      <c r="A100" s="24"/>
      <c r="B100" s="24"/>
      <c r="C100" s="24"/>
      <c r="D100" s="24"/>
      <c r="E100" s="24"/>
      <c r="F100" s="24"/>
      <c r="G100" s="45" t="s">
        <v>1499</v>
      </c>
      <c r="H100" s="37"/>
      <c r="I100" s="37"/>
      <c r="J100" s="37"/>
      <c r="K100" s="58" t="e">
        <f t="shared" si="16"/>
        <v>#DIV/0!</v>
      </c>
      <c r="L100" s="58" t="e">
        <f t="shared" si="17"/>
        <v>#DIV/0!</v>
      </c>
    </row>
    <row r="101" spans="1:12" ht="16.899999999999999" customHeight="1">
      <c r="A101" s="24"/>
      <c r="B101" s="24"/>
      <c r="C101" s="24"/>
      <c r="D101" s="24"/>
      <c r="E101" s="24"/>
      <c r="F101" s="24"/>
      <c r="G101" s="45" t="s">
        <v>1501</v>
      </c>
      <c r="H101" s="37"/>
      <c r="I101" s="37"/>
      <c r="J101" s="37"/>
      <c r="K101" s="58" t="e">
        <f t="shared" si="16"/>
        <v>#DIV/0!</v>
      </c>
      <c r="L101" s="58" t="e">
        <f t="shared" si="17"/>
        <v>#DIV/0!</v>
      </c>
    </row>
    <row r="102" spans="1:12" ht="16.899999999999999" customHeight="1">
      <c r="A102" s="24"/>
      <c r="B102" s="24"/>
      <c r="C102" s="24"/>
      <c r="D102" s="24"/>
      <c r="E102" s="24"/>
      <c r="F102" s="24"/>
      <c r="G102" s="45" t="s">
        <v>1502</v>
      </c>
      <c r="H102" s="37"/>
      <c r="I102" s="37"/>
      <c r="J102" s="37"/>
      <c r="K102" s="58" t="e">
        <f t="shared" si="16"/>
        <v>#DIV/0!</v>
      </c>
      <c r="L102" s="58" t="e">
        <f t="shared" si="17"/>
        <v>#DIV/0!</v>
      </c>
    </row>
    <row r="103" spans="1:12" ht="16.899999999999999" customHeight="1">
      <c r="A103" s="24"/>
      <c r="B103" s="24"/>
      <c r="C103" s="24"/>
      <c r="D103" s="24"/>
      <c r="E103" s="24"/>
      <c r="F103" s="24"/>
      <c r="G103" s="46" t="s">
        <v>1529</v>
      </c>
      <c r="H103" s="37"/>
      <c r="I103" s="60"/>
      <c r="J103" s="37"/>
      <c r="K103" s="58" t="e">
        <f t="shared" si="16"/>
        <v>#DIV/0!</v>
      </c>
      <c r="L103" s="58" t="e">
        <f t="shared" si="17"/>
        <v>#DIV/0!</v>
      </c>
    </row>
    <row r="104" spans="1:12" ht="16.899999999999999" customHeight="1">
      <c r="A104" s="24"/>
      <c r="B104" s="24"/>
      <c r="C104" s="24"/>
      <c r="D104" s="24"/>
      <c r="E104" s="24"/>
      <c r="F104" s="24"/>
      <c r="G104" s="39" t="s">
        <v>1530</v>
      </c>
      <c r="H104" s="40">
        <f>H105+H110+H115</f>
        <v>100</v>
      </c>
      <c r="I104" s="40">
        <f t="shared" ref="I104:J104" si="24">I105+I110+I115</f>
        <v>0</v>
      </c>
      <c r="J104" s="40">
        <f t="shared" si="24"/>
        <v>300</v>
      </c>
      <c r="K104" s="38">
        <f t="shared" si="16"/>
        <v>300</v>
      </c>
      <c r="L104" s="38" t="e">
        <f t="shared" si="17"/>
        <v>#DIV/0!</v>
      </c>
    </row>
    <row r="105" spans="1:12" ht="16.899999999999999" customHeight="1">
      <c r="A105" s="24"/>
      <c r="B105" s="24"/>
      <c r="C105" s="24"/>
      <c r="D105" s="24"/>
      <c r="E105" s="24"/>
      <c r="F105" s="24"/>
      <c r="G105" s="62" t="s">
        <v>1531</v>
      </c>
      <c r="H105" s="42">
        <f t="shared" ref="H105:J105" si="25">SUM(H106:H109)</f>
        <v>100</v>
      </c>
      <c r="I105" s="42">
        <f t="shared" si="25"/>
        <v>0</v>
      </c>
      <c r="J105" s="42">
        <f t="shared" si="25"/>
        <v>300</v>
      </c>
      <c r="K105" s="44">
        <f t="shared" si="16"/>
        <v>300</v>
      </c>
      <c r="L105" s="44" t="e">
        <f t="shared" si="17"/>
        <v>#DIV/0!</v>
      </c>
    </row>
    <row r="106" spans="1:12" ht="16.899999999999999" customHeight="1">
      <c r="A106" s="24"/>
      <c r="B106" s="24"/>
      <c r="C106" s="24"/>
      <c r="D106" s="24"/>
      <c r="E106" s="24"/>
      <c r="F106" s="24"/>
      <c r="G106" s="48" t="s">
        <v>1448</v>
      </c>
      <c r="H106" s="47"/>
      <c r="I106" s="47"/>
      <c r="J106" s="37">
        <v>100</v>
      </c>
      <c r="K106" s="58" t="e">
        <f t="shared" si="16"/>
        <v>#DIV/0!</v>
      </c>
      <c r="L106" s="58" t="e">
        <f t="shared" si="17"/>
        <v>#DIV/0!</v>
      </c>
    </row>
    <row r="107" spans="1:12" ht="16.899999999999999" customHeight="1">
      <c r="A107" s="24"/>
      <c r="B107" s="24"/>
      <c r="C107" s="24"/>
      <c r="D107" s="24"/>
      <c r="E107" s="24"/>
      <c r="F107" s="24"/>
      <c r="G107" s="48" t="s">
        <v>1532</v>
      </c>
      <c r="H107" s="47"/>
      <c r="I107" s="47"/>
      <c r="J107" s="37"/>
      <c r="K107" s="58" t="e">
        <f t="shared" si="16"/>
        <v>#DIV/0!</v>
      </c>
      <c r="L107" s="58" t="e">
        <f t="shared" si="17"/>
        <v>#DIV/0!</v>
      </c>
    </row>
    <row r="108" spans="1:12" ht="16.899999999999999" customHeight="1">
      <c r="A108" s="24"/>
      <c r="B108" s="24"/>
      <c r="C108" s="24"/>
      <c r="D108" s="24"/>
      <c r="E108" s="24"/>
      <c r="F108" s="24"/>
      <c r="G108" s="48" t="s">
        <v>1533</v>
      </c>
      <c r="H108" s="47"/>
      <c r="I108" s="47"/>
      <c r="J108" s="37"/>
      <c r="K108" s="58" t="e">
        <f t="shared" si="16"/>
        <v>#DIV/0!</v>
      </c>
      <c r="L108" s="58" t="e">
        <f t="shared" si="17"/>
        <v>#DIV/0!</v>
      </c>
    </row>
    <row r="109" spans="1:12" ht="16.899999999999999" customHeight="1">
      <c r="A109" s="24"/>
      <c r="B109" s="24"/>
      <c r="C109" s="24"/>
      <c r="D109" s="24"/>
      <c r="E109" s="24"/>
      <c r="F109" s="24"/>
      <c r="G109" s="48" t="s">
        <v>1534</v>
      </c>
      <c r="H109" s="47">
        <v>100</v>
      </c>
      <c r="I109" s="47"/>
      <c r="J109" s="37">
        <v>200</v>
      </c>
      <c r="K109" s="58">
        <f t="shared" si="16"/>
        <v>200</v>
      </c>
      <c r="L109" s="58" t="e">
        <f t="shared" si="17"/>
        <v>#DIV/0!</v>
      </c>
    </row>
    <row r="110" spans="1:12" ht="16.899999999999999" customHeight="1">
      <c r="A110" s="24"/>
      <c r="B110" s="24"/>
      <c r="C110" s="24"/>
      <c r="D110" s="24"/>
      <c r="E110" s="24"/>
      <c r="F110" s="24"/>
      <c r="G110" s="62" t="s">
        <v>1535</v>
      </c>
      <c r="H110" s="42">
        <f>SUM(H111:H114)</f>
        <v>0</v>
      </c>
      <c r="I110" s="42"/>
      <c r="J110" s="42"/>
      <c r="K110" s="44" t="e">
        <f t="shared" si="16"/>
        <v>#DIV/0!</v>
      </c>
      <c r="L110" s="44" t="e">
        <f t="shared" si="17"/>
        <v>#DIV/0!</v>
      </c>
    </row>
    <row r="111" spans="1:12" ht="16.899999999999999" customHeight="1">
      <c r="A111" s="24"/>
      <c r="B111" s="24"/>
      <c r="C111" s="24"/>
      <c r="D111" s="24"/>
      <c r="E111" s="24"/>
      <c r="F111" s="24"/>
      <c r="G111" s="48" t="s">
        <v>1448</v>
      </c>
      <c r="H111" s="63"/>
      <c r="I111" s="63"/>
      <c r="J111" s="63"/>
      <c r="K111" s="58" t="e">
        <f t="shared" si="16"/>
        <v>#DIV/0!</v>
      </c>
      <c r="L111" s="58" t="e">
        <f t="shared" si="17"/>
        <v>#DIV/0!</v>
      </c>
    </row>
    <row r="112" spans="1:12" ht="16.899999999999999" customHeight="1">
      <c r="A112" s="24"/>
      <c r="B112" s="24"/>
      <c r="C112" s="24"/>
      <c r="D112" s="24"/>
      <c r="E112" s="24"/>
      <c r="F112" s="24"/>
      <c r="G112" s="48" t="s">
        <v>1532</v>
      </c>
      <c r="H112" s="63"/>
      <c r="I112" s="63"/>
      <c r="J112" s="63"/>
      <c r="K112" s="58" t="e">
        <f t="shared" si="16"/>
        <v>#DIV/0!</v>
      </c>
      <c r="L112" s="58" t="e">
        <f t="shared" si="17"/>
        <v>#DIV/0!</v>
      </c>
    </row>
    <row r="113" spans="1:12" ht="16.899999999999999" customHeight="1">
      <c r="A113" s="24"/>
      <c r="B113" s="24"/>
      <c r="C113" s="24"/>
      <c r="D113" s="24"/>
      <c r="E113" s="24"/>
      <c r="F113" s="24"/>
      <c r="G113" s="48" t="s">
        <v>1536</v>
      </c>
      <c r="H113" s="63"/>
      <c r="I113" s="63"/>
      <c r="J113" s="63"/>
      <c r="K113" s="58" t="e">
        <f t="shared" si="16"/>
        <v>#DIV/0!</v>
      </c>
      <c r="L113" s="58" t="e">
        <f t="shared" si="17"/>
        <v>#DIV/0!</v>
      </c>
    </row>
    <row r="114" spans="1:12" ht="16.899999999999999" customHeight="1">
      <c r="A114" s="24"/>
      <c r="B114" s="24"/>
      <c r="C114" s="24"/>
      <c r="D114" s="24"/>
      <c r="E114" s="24"/>
      <c r="F114" s="24"/>
      <c r="G114" s="48" t="s">
        <v>1537</v>
      </c>
      <c r="H114" s="63"/>
      <c r="I114" s="63"/>
      <c r="J114" s="63"/>
      <c r="K114" s="58" t="e">
        <f t="shared" si="16"/>
        <v>#DIV/0!</v>
      </c>
      <c r="L114" s="58" t="e">
        <f t="shared" si="17"/>
        <v>#DIV/0!</v>
      </c>
    </row>
    <row r="115" spans="1:12" ht="16.899999999999999" customHeight="1">
      <c r="A115" s="24"/>
      <c r="B115" s="24"/>
      <c r="C115" s="24"/>
      <c r="D115" s="24"/>
      <c r="E115" s="24"/>
      <c r="F115" s="24"/>
      <c r="G115" s="62" t="s">
        <v>1538</v>
      </c>
      <c r="H115" s="42">
        <f t="shared" ref="H115:J115" si="26">SUM(H116:H119)</f>
        <v>0</v>
      </c>
      <c r="I115" s="42">
        <f t="shared" si="26"/>
        <v>0</v>
      </c>
      <c r="J115" s="42">
        <f t="shared" si="26"/>
        <v>0</v>
      </c>
      <c r="K115" s="44" t="e">
        <f t="shared" si="16"/>
        <v>#DIV/0!</v>
      </c>
      <c r="L115" s="44" t="e">
        <f t="shared" si="17"/>
        <v>#DIV/0!</v>
      </c>
    </row>
    <row r="116" spans="1:12" ht="16.899999999999999" customHeight="1">
      <c r="A116" s="24"/>
      <c r="B116" s="24"/>
      <c r="C116" s="24"/>
      <c r="D116" s="24"/>
      <c r="E116" s="24"/>
      <c r="F116" s="24"/>
      <c r="G116" s="48" t="s">
        <v>733</v>
      </c>
      <c r="H116" s="37"/>
      <c r="I116" s="37"/>
      <c r="J116" s="37"/>
      <c r="K116" s="58" t="e">
        <f t="shared" si="16"/>
        <v>#DIV/0!</v>
      </c>
      <c r="L116" s="58" t="e">
        <f t="shared" si="17"/>
        <v>#DIV/0!</v>
      </c>
    </row>
    <row r="117" spans="1:12" ht="16.899999999999999" customHeight="1">
      <c r="A117" s="24"/>
      <c r="B117" s="24"/>
      <c r="C117" s="24"/>
      <c r="D117" s="24"/>
      <c r="E117" s="24"/>
      <c r="F117" s="24"/>
      <c r="G117" s="48" t="s">
        <v>1539</v>
      </c>
      <c r="H117" s="37"/>
      <c r="I117" s="37"/>
      <c r="J117" s="37"/>
      <c r="K117" s="58" t="e">
        <f t="shared" si="16"/>
        <v>#DIV/0!</v>
      </c>
      <c r="L117" s="58" t="e">
        <f t="shared" si="17"/>
        <v>#DIV/0!</v>
      </c>
    </row>
    <row r="118" spans="1:12" ht="16.899999999999999" customHeight="1">
      <c r="A118" s="24"/>
      <c r="B118" s="24"/>
      <c r="C118" s="24"/>
      <c r="D118" s="24"/>
      <c r="E118" s="24"/>
      <c r="F118" s="24"/>
      <c r="G118" s="48" t="s">
        <v>1540</v>
      </c>
      <c r="H118" s="47"/>
      <c r="I118" s="47"/>
      <c r="J118" s="37"/>
      <c r="K118" s="58" t="e">
        <f t="shared" si="16"/>
        <v>#DIV/0!</v>
      </c>
      <c r="L118" s="58" t="e">
        <f t="shared" si="17"/>
        <v>#DIV/0!</v>
      </c>
    </row>
    <row r="119" spans="1:12" ht="16.899999999999999" customHeight="1">
      <c r="A119" s="24"/>
      <c r="B119" s="24"/>
      <c r="C119" s="24"/>
      <c r="D119" s="24"/>
      <c r="E119" s="24"/>
      <c r="F119" s="24"/>
      <c r="G119" s="48" t="s">
        <v>1541</v>
      </c>
      <c r="H119" s="37"/>
      <c r="I119" s="37"/>
      <c r="J119" s="37"/>
      <c r="K119" s="58" t="e">
        <f t="shared" si="16"/>
        <v>#DIV/0!</v>
      </c>
      <c r="L119" s="58" t="e">
        <f t="shared" si="17"/>
        <v>#DIV/0!</v>
      </c>
    </row>
    <row r="120" spans="1:12" ht="16.899999999999999" customHeight="1">
      <c r="A120" s="24"/>
      <c r="B120" s="24"/>
      <c r="C120" s="24"/>
      <c r="D120" s="24"/>
      <c r="E120" s="24"/>
      <c r="F120" s="24"/>
      <c r="G120" s="64" t="s">
        <v>1542</v>
      </c>
      <c r="H120" s="40">
        <f t="shared" ref="H120:J120" si="27">H121+H126+H131+H140+H147+H156+H159+H162</f>
        <v>0</v>
      </c>
      <c r="I120" s="40">
        <f t="shared" si="27"/>
        <v>0</v>
      </c>
      <c r="J120" s="40">
        <f t="shared" si="27"/>
        <v>0</v>
      </c>
      <c r="K120" s="38" t="e">
        <f t="shared" si="16"/>
        <v>#DIV/0!</v>
      </c>
      <c r="L120" s="38" t="e">
        <f t="shared" si="17"/>
        <v>#DIV/0!</v>
      </c>
    </row>
    <row r="121" spans="1:12" ht="16.899999999999999" customHeight="1">
      <c r="A121" s="24"/>
      <c r="B121" s="24"/>
      <c r="C121" s="24"/>
      <c r="D121" s="24"/>
      <c r="E121" s="24"/>
      <c r="F121" s="24"/>
      <c r="G121" s="62" t="s">
        <v>1543</v>
      </c>
      <c r="H121" s="42">
        <f t="shared" ref="H121:J121" si="28">SUM(H122:H125)</f>
        <v>0</v>
      </c>
      <c r="I121" s="42">
        <f t="shared" si="28"/>
        <v>0</v>
      </c>
      <c r="J121" s="42">
        <f t="shared" si="28"/>
        <v>0</v>
      </c>
      <c r="K121" s="44" t="e">
        <f t="shared" si="16"/>
        <v>#DIV/0!</v>
      </c>
      <c r="L121" s="44" t="e">
        <f t="shared" si="17"/>
        <v>#DIV/0!</v>
      </c>
    </row>
    <row r="122" spans="1:12" ht="16.899999999999999" customHeight="1">
      <c r="A122" s="24"/>
      <c r="B122" s="24"/>
      <c r="C122" s="24"/>
      <c r="D122" s="24"/>
      <c r="E122" s="24"/>
      <c r="F122" s="24"/>
      <c r="G122" s="48" t="s">
        <v>764</v>
      </c>
      <c r="H122" s="63"/>
      <c r="I122" s="63"/>
      <c r="J122" s="63"/>
      <c r="K122" s="58" t="e">
        <f t="shared" si="16"/>
        <v>#DIV/0!</v>
      </c>
      <c r="L122" s="58" t="e">
        <f t="shared" si="17"/>
        <v>#DIV/0!</v>
      </c>
    </row>
    <row r="123" spans="1:12" ht="16.899999999999999" customHeight="1">
      <c r="A123" s="24"/>
      <c r="B123" s="24"/>
      <c r="C123" s="24"/>
      <c r="D123" s="24"/>
      <c r="E123" s="24"/>
      <c r="F123" s="24"/>
      <c r="G123" s="48" t="s">
        <v>765</v>
      </c>
      <c r="H123" s="63"/>
      <c r="I123" s="63"/>
      <c r="J123" s="63"/>
      <c r="K123" s="58" t="e">
        <f t="shared" si="16"/>
        <v>#DIV/0!</v>
      </c>
      <c r="L123" s="58" t="e">
        <f t="shared" si="17"/>
        <v>#DIV/0!</v>
      </c>
    </row>
    <row r="124" spans="1:12" ht="16.899999999999999" customHeight="1">
      <c r="A124" s="24"/>
      <c r="B124" s="24"/>
      <c r="C124" s="24"/>
      <c r="D124" s="24"/>
      <c r="E124" s="24"/>
      <c r="F124" s="24"/>
      <c r="G124" s="48" t="s">
        <v>1544</v>
      </c>
      <c r="H124" s="63"/>
      <c r="I124" s="63"/>
      <c r="J124" s="63"/>
      <c r="K124" s="58" t="e">
        <f t="shared" si="16"/>
        <v>#DIV/0!</v>
      </c>
      <c r="L124" s="58" t="e">
        <f t="shared" si="17"/>
        <v>#DIV/0!</v>
      </c>
    </row>
    <row r="125" spans="1:12" ht="16.899999999999999" customHeight="1">
      <c r="A125" s="24"/>
      <c r="B125" s="24"/>
      <c r="C125" s="24"/>
      <c r="D125" s="24"/>
      <c r="E125" s="24"/>
      <c r="F125" s="24"/>
      <c r="G125" s="48" t="s">
        <v>1545</v>
      </c>
      <c r="H125" s="63"/>
      <c r="I125" s="63"/>
      <c r="J125" s="63"/>
      <c r="K125" s="58" t="e">
        <f t="shared" si="16"/>
        <v>#DIV/0!</v>
      </c>
      <c r="L125" s="58" t="e">
        <f t="shared" si="17"/>
        <v>#DIV/0!</v>
      </c>
    </row>
    <row r="126" spans="1:12" ht="16.899999999999999" customHeight="1">
      <c r="A126" s="24"/>
      <c r="B126" s="24"/>
      <c r="C126" s="24"/>
      <c r="D126" s="24"/>
      <c r="E126" s="24"/>
      <c r="F126" s="24"/>
      <c r="G126" s="62" t="s">
        <v>1546</v>
      </c>
      <c r="H126" s="42">
        <f t="shared" ref="H126:J126" si="29">SUM(H127:H130)</f>
        <v>0</v>
      </c>
      <c r="I126" s="42">
        <f t="shared" si="29"/>
        <v>0</v>
      </c>
      <c r="J126" s="42">
        <f t="shared" si="29"/>
        <v>0</v>
      </c>
      <c r="K126" s="44" t="e">
        <f t="shared" si="16"/>
        <v>#DIV/0!</v>
      </c>
      <c r="L126" s="44" t="e">
        <f t="shared" si="17"/>
        <v>#DIV/0!</v>
      </c>
    </row>
    <row r="127" spans="1:12" ht="16.899999999999999" customHeight="1">
      <c r="A127" s="24"/>
      <c r="B127" s="24"/>
      <c r="C127" s="24"/>
      <c r="D127" s="24"/>
      <c r="E127" s="24"/>
      <c r="F127" s="24"/>
      <c r="G127" s="48" t="s">
        <v>1544</v>
      </c>
      <c r="H127" s="47"/>
      <c r="I127" s="47"/>
      <c r="J127" s="37"/>
      <c r="K127" s="58" t="e">
        <f t="shared" si="16"/>
        <v>#DIV/0!</v>
      </c>
      <c r="L127" s="58" t="e">
        <f t="shared" si="17"/>
        <v>#DIV/0!</v>
      </c>
    </row>
    <row r="128" spans="1:12" ht="16.899999999999999" customHeight="1">
      <c r="A128" s="24"/>
      <c r="B128" s="24"/>
      <c r="C128" s="24"/>
      <c r="D128" s="24"/>
      <c r="E128" s="24"/>
      <c r="F128" s="24"/>
      <c r="G128" s="48" t="s">
        <v>1547</v>
      </c>
      <c r="H128" s="47"/>
      <c r="I128" s="47"/>
      <c r="J128" s="37"/>
      <c r="K128" s="58" t="e">
        <f t="shared" si="16"/>
        <v>#DIV/0!</v>
      </c>
      <c r="L128" s="58" t="e">
        <f t="shared" si="17"/>
        <v>#DIV/0!</v>
      </c>
    </row>
    <row r="129" spans="1:12" ht="16.899999999999999" customHeight="1">
      <c r="A129" s="24"/>
      <c r="B129" s="24"/>
      <c r="C129" s="24"/>
      <c r="D129" s="24"/>
      <c r="E129" s="24"/>
      <c r="F129" s="24"/>
      <c r="G129" s="48" t="s">
        <v>1548</v>
      </c>
      <c r="H129" s="47"/>
      <c r="I129" s="47"/>
      <c r="J129" s="37"/>
      <c r="K129" s="58" t="e">
        <f t="shared" si="16"/>
        <v>#DIV/0!</v>
      </c>
      <c r="L129" s="58" t="e">
        <f t="shared" si="17"/>
        <v>#DIV/0!</v>
      </c>
    </row>
    <row r="130" spans="1:12" ht="16.899999999999999" customHeight="1">
      <c r="A130" s="24"/>
      <c r="B130" s="24"/>
      <c r="C130" s="24"/>
      <c r="D130" s="24"/>
      <c r="E130" s="24"/>
      <c r="F130" s="24"/>
      <c r="G130" s="48" t="s">
        <v>1549</v>
      </c>
      <c r="H130" s="47"/>
      <c r="I130" s="47"/>
      <c r="J130" s="37"/>
      <c r="K130" s="58" t="e">
        <f t="shared" si="16"/>
        <v>#DIV/0!</v>
      </c>
      <c r="L130" s="58" t="e">
        <f t="shared" si="17"/>
        <v>#DIV/0!</v>
      </c>
    </row>
    <row r="131" spans="1:12" ht="16.899999999999999" customHeight="1">
      <c r="A131" s="24"/>
      <c r="B131" s="24"/>
      <c r="C131" s="24"/>
      <c r="D131" s="24"/>
      <c r="E131" s="24"/>
      <c r="F131" s="24"/>
      <c r="G131" s="62" t="s">
        <v>1550</v>
      </c>
      <c r="H131" s="42">
        <f>SUM(H132:H139)</f>
        <v>0</v>
      </c>
      <c r="I131" s="42">
        <f>SUM(I132:I139)</f>
        <v>0</v>
      </c>
      <c r="J131" s="42">
        <v>0</v>
      </c>
      <c r="K131" s="44" t="e">
        <f t="shared" si="16"/>
        <v>#DIV/0!</v>
      </c>
      <c r="L131" s="44" t="e">
        <f t="shared" si="17"/>
        <v>#DIV/0!</v>
      </c>
    </row>
    <row r="132" spans="1:12" ht="16.899999999999999" customHeight="1">
      <c r="A132" s="24"/>
      <c r="B132" s="24"/>
      <c r="C132" s="24"/>
      <c r="D132" s="24"/>
      <c r="E132" s="24"/>
      <c r="F132" s="24"/>
      <c r="G132" s="48" t="s">
        <v>1551</v>
      </c>
      <c r="H132" s="37"/>
      <c r="I132" s="37"/>
      <c r="J132" s="37"/>
      <c r="K132" s="58" t="e">
        <f t="shared" si="16"/>
        <v>#DIV/0!</v>
      </c>
      <c r="L132" s="58" t="e">
        <f t="shared" si="17"/>
        <v>#DIV/0!</v>
      </c>
    </row>
    <row r="133" spans="1:12" ht="16.899999999999999" customHeight="1">
      <c r="A133" s="24"/>
      <c r="B133" s="24"/>
      <c r="C133" s="24"/>
      <c r="D133" s="24"/>
      <c r="E133" s="24"/>
      <c r="F133" s="24"/>
      <c r="G133" s="48" t="s">
        <v>1552</v>
      </c>
      <c r="H133" s="37"/>
      <c r="I133" s="37"/>
      <c r="J133" s="37"/>
      <c r="K133" s="58" t="e">
        <f t="shared" si="16"/>
        <v>#DIV/0!</v>
      </c>
      <c r="L133" s="58" t="e">
        <f t="shared" si="17"/>
        <v>#DIV/0!</v>
      </c>
    </row>
    <row r="134" spans="1:12" ht="16.899999999999999" customHeight="1">
      <c r="A134" s="24"/>
      <c r="B134" s="24"/>
      <c r="C134" s="24"/>
      <c r="D134" s="24"/>
      <c r="E134" s="24"/>
      <c r="F134" s="24"/>
      <c r="G134" s="48" t="s">
        <v>1553</v>
      </c>
      <c r="H134" s="37"/>
      <c r="I134" s="37"/>
      <c r="J134" s="37"/>
      <c r="K134" s="58" t="e">
        <f t="shared" si="16"/>
        <v>#DIV/0!</v>
      </c>
      <c r="L134" s="58" t="e">
        <f t="shared" si="17"/>
        <v>#DIV/0!</v>
      </c>
    </row>
    <row r="135" spans="1:12" ht="16.899999999999999" customHeight="1">
      <c r="A135" s="24"/>
      <c r="B135" s="24"/>
      <c r="C135" s="24"/>
      <c r="D135" s="24"/>
      <c r="E135" s="24"/>
      <c r="F135" s="24"/>
      <c r="G135" s="48" t="s">
        <v>1554</v>
      </c>
      <c r="H135" s="37"/>
      <c r="I135" s="37"/>
      <c r="J135" s="37"/>
      <c r="K135" s="58" t="e">
        <f t="shared" ref="K135:K155" si="30">J135/H135*100</f>
        <v>#DIV/0!</v>
      </c>
      <c r="L135" s="58" t="e">
        <f t="shared" ref="L135:L155" si="31">J135/I135*100</f>
        <v>#DIV/0!</v>
      </c>
    </row>
    <row r="136" spans="1:12" ht="16.899999999999999" customHeight="1">
      <c r="A136" s="24"/>
      <c r="B136" s="24"/>
      <c r="C136" s="24"/>
      <c r="D136" s="24"/>
      <c r="E136" s="24"/>
      <c r="F136" s="24"/>
      <c r="G136" s="48" t="s">
        <v>1555</v>
      </c>
      <c r="H136" s="37"/>
      <c r="I136" s="37"/>
      <c r="J136" s="37"/>
      <c r="K136" s="58" t="e">
        <f t="shared" si="30"/>
        <v>#DIV/0!</v>
      </c>
      <c r="L136" s="58" t="e">
        <f t="shared" si="31"/>
        <v>#DIV/0!</v>
      </c>
    </row>
    <row r="137" spans="1:12" ht="16.899999999999999" customHeight="1">
      <c r="A137" s="24"/>
      <c r="B137" s="24"/>
      <c r="C137" s="24"/>
      <c r="D137" s="24"/>
      <c r="E137" s="24"/>
      <c r="F137" s="24"/>
      <c r="G137" s="48" t="s">
        <v>1556</v>
      </c>
      <c r="H137" s="37"/>
      <c r="I137" s="37"/>
      <c r="J137" s="37"/>
      <c r="K137" s="58" t="e">
        <f t="shared" si="30"/>
        <v>#DIV/0!</v>
      </c>
      <c r="L137" s="58" t="e">
        <f t="shared" si="31"/>
        <v>#DIV/0!</v>
      </c>
    </row>
    <row r="138" spans="1:12" ht="16.899999999999999" customHeight="1">
      <c r="A138" s="24"/>
      <c r="B138" s="24"/>
      <c r="C138" s="24"/>
      <c r="D138" s="24"/>
      <c r="E138" s="24"/>
      <c r="F138" s="24"/>
      <c r="G138" s="48" t="s">
        <v>1557</v>
      </c>
      <c r="H138" s="37"/>
      <c r="I138" s="37"/>
      <c r="J138" s="37"/>
      <c r="K138" s="58" t="e">
        <f t="shared" si="30"/>
        <v>#DIV/0!</v>
      </c>
      <c r="L138" s="58" t="e">
        <f t="shared" si="31"/>
        <v>#DIV/0!</v>
      </c>
    </row>
    <row r="139" spans="1:12" ht="16.899999999999999" customHeight="1">
      <c r="A139" s="24"/>
      <c r="B139" s="24"/>
      <c r="C139" s="24"/>
      <c r="D139" s="24"/>
      <c r="E139" s="24"/>
      <c r="F139" s="24"/>
      <c r="G139" s="48" t="s">
        <v>1558</v>
      </c>
      <c r="H139" s="37"/>
      <c r="I139" s="37"/>
      <c r="J139" s="37"/>
      <c r="K139" s="58" t="e">
        <f t="shared" si="30"/>
        <v>#DIV/0!</v>
      </c>
      <c r="L139" s="58" t="e">
        <f t="shared" si="31"/>
        <v>#DIV/0!</v>
      </c>
    </row>
    <row r="140" spans="1:12" ht="16.899999999999999" customHeight="1">
      <c r="A140" s="24"/>
      <c r="B140" s="24"/>
      <c r="C140" s="24"/>
      <c r="D140" s="24"/>
      <c r="E140" s="24"/>
      <c r="F140" s="24"/>
      <c r="G140" s="62" t="s">
        <v>1559</v>
      </c>
      <c r="H140" s="42">
        <f>SUM(H141:H146)</f>
        <v>0</v>
      </c>
      <c r="I140" s="42">
        <f>SUM(I141:I146)</f>
        <v>0</v>
      </c>
      <c r="J140" s="42">
        <v>0</v>
      </c>
      <c r="K140" s="44" t="e">
        <f t="shared" si="30"/>
        <v>#DIV/0!</v>
      </c>
      <c r="L140" s="44" t="e">
        <f t="shared" si="31"/>
        <v>#DIV/0!</v>
      </c>
    </row>
    <row r="141" spans="1:12" ht="16.899999999999999" customHeight="1">
      <c r="A141" s="24"/>
      <c r="B141" s="24"/>
      <c r="C141" s="24"/>
      <c r="D141" s="24"/>
      <c r="E141" s="24"/>
      <c r="F141" s="24"/>
      <c r="G141" s="48" t="s">
        <v>1560</v>
      </c>
      <c r="H141" s="37"/>
      <c r="I141" s="37"/>
      <c r="J141" s="37"/>
      <c r="K141" s="58" t="e">
        <f t="shared" si="30"/>
        <v>#DIV/0!</v>
      </c>
      <c r="L141" s="58" t="e">
        <f t="shared" si="31"/>
        <v>#DIV/0!</v>
      </c>
    </row>
    <row r="142" spans="1:12" ht="16.899999999999999" customHeight="1">
      <c r="A142" s="24"/>
      <c r="B142" s="24"/>
      <c r="C142" s="24"/>
      <c r="D142" s="24"/>
      <c r="E142" s="24"/>
      <c r="F142" s="24"/>
      <c r="G142" s="48" t="s">
        <v>1561</v>
      </c>
      <c r="H142" s="37"/>
      <c r="I142" s="37"/>
      <c r="J142" s="37"/>
      <c r="K142" s="58" t="e">
        <f t="shared" si="30"/>
        <v>#DIV/0!</v>
      </c>
      <c r="L142" s="58" t="e">
        <f t="shared" si="31"/>
        <v>#DIV/0!</v>
      </c>
    </row>
    <row r="143" spans="1:12" ht="16.899999999999999" customHeight="1">
      <c r="A143" s="24"/>
      <c r="B143" s="24"/>
      <c r="C143" s="24"/>
      <c r="D143" s="24"/>
      <c r="E143" s="24"/>
      <c r="F143" s="24"/>
      <c r="G143" s="48" t="s">
        <v>1562</v>
      </c>
      <c r="H143" s="37"/>
      <c r="I143" s="37"/>
      <c r="J143" s="37"/>
      <c r="K143" s="58" t="e">
        <f t="shared" si="30"/>
        <v>#DIV/0!</v>
      </c>
      <c r="L143" s="58" t="e">
        <f t="shared" si="31"/>
        <v>#DIV/0!</v>
      </c>
    </row>
    <row r="144" spans="1:12" ht="16.899999999999999" customHeight="1">
      <c r="A144" s="24"/>
      <c r="B144" s="24"/>
      <c r="C144" s="24"/>
      <c r="D144" s="24"/>
      <c r="E144" s="24"/>
      <c r="F144" s="24"/>
      <c r="G144" s="48" t="s">
        <v>1563</v>
      </c>
      <c r="H144" s="37"/>
      <c r="I144" s="37"/>
      <c r="J144" s="37"/>
      <c r="K144" s="58" t="e">
        <f t="shared" si="30"/>
        <v>#DIV/0!</v>
      </c>
      <c r="L144" s="58" t="e">
        <f t="shared" si="31"/>
        <v>#DIV/0!</v>
      </c>
    </row>
    <row r="145" spans="1:12" ht="16.899999999999999" customHeight="1">
      <c r="A145" s="24"/>
      <c r="B145" s="24"/>
      <c r="C145" s="24"/>
      <c r="D145" s="24"/>
      <c r="E145" s="24"/>
      <c r="F145" s="24"/>
      <c r="G145" s="48" t="s">
        <v>1564</v>
      </c>
      <c r="H145" s="37"/>
      <c r="I145" s="37"/>
      <c r="J145" s="37"/>
      <c r="K145" s="58" t="e">
        <f t="shared" si="30"/>
        <v>#DIV/0!</v>
      </c>
      <c r="L145" s="58" t="e">
        <f t="shared" si="31"/>
        <v>#DIV/0!</v>
      </c>
    </row>
    <row r="146" spans="1:12" ht="16.899999999999999" customHeight="1">
      <c r="A146" s="24"/>
      <c r="B146" s="24"/>
      <c r="C146" s="24"/>
      <c r="D146" s="24"/>
      <c r="E146" s="24"/>
      <c r="F146" s="24"/>
      <c r="G146" s="48" t="s">
        <v>1565</v>
      </c>
      <c r="H146" s="37"/>
      <c r="I146" s="37"/>
      <c r="J146" s="37"/>
      <c r="K146" s="58" t="e">
        <f t="shared" si="30"/>
        <v>#DIV/0!</v>
      </c>
      <c r="L146" s="58" t="e">
        <f t="shared" si="31"/>
        <v>#DIV/0!</v>
      </c>
    </row>
    <row r="147" spans="1:12" ht="16.899999999999999" customHeight="1">
      <c r="A147" s="24"/>
      <c r="B147" s="24"/>
      <c r="C147" s="24"/>
      <c r="D147" s="24"/>
      <c r="E147" s="24"/>
      <c r="F147" s="24"/>
      <c r="G147" s="62" t="s">
        <v>1566</v>
      </c>
      <c r="H147" s="42">
        <f t="shared" ref="H147:J147" si="32">SUM(H148:H155)</f>
        <v>0</v>
      </c>
      <c r="I147" s="42">
        <f t="shared" si="32"/>
        <v>0</v>
      </c>
      <c r="J147" s="42">
        <f t="shared" si="32"/>
        <v>0</v>
      </c>
      <c r="K147" s="44" t="e">
        <f t="shared" si="30"/>
        <v>#DIV/0!</v>
      </c>
      <c r="L147" s="44" t="e">
        <f t="shared" si="31"/>
        <v>#DIV/0!</v>
      </c>
    </row>
    <row r="148" spans="1:12" ht="16.899999999999999" customHeight="1">
      <c r="A148" s="24"/>
      <c r="B148" s="24"/>
      <c r="C148" s="24"/>
      <c r="D148" s="24"/>
      <c r="E148" s="24"/>
      <c r="F148" s="24"/>
      <c r="G148" s="48" t="s">
        <v>1567</v>
      </c>
      <c r="H148" s="37"/>
      <c r="I148" s="47"/>
      <c r="J148" s="37"/>
      <c r="K148" s="58" t="e">
        <f t="shared" si="30"/>
        <v>#DIV/0!</v>
      </c>
      <c r="L148" s="58" t="e">
        <f t="shared" si="31"/>
        <v>#DIV/0!</v>
      </c>
    </row>
    <row r="149" spans="1:12" ht="16.899999999999999" customHeight="1">
      <c r="A149" s="24"/>
      <c r="B149" s="24"/>
      <c r="C149" s="24"/>
      <c r="D149" s="24"/>
      <c r="E149" s="24"/>
      <c r="F149" s="24"/>
      <c r="G149" s="48" t="s">
        <v>791</v>
      </c>
      <c r="H149" s="37"/>
      <c r="I149" s="47"/>
      <c r="J149" s="37"/>
      <c r="K149" s="58" t="e">
        <f t="shared" si="30"/>
        <v>#DIV/0!</v>
      </c>
      <c r="L149" s="58" t="e">
        <f t="shared" si="31"/>
        <v>#DIV/0!</v>
      </c>
    </row>
    <row r="150" spans="1:12" ht="16.899999999999999" customHeight="1">
      <c r="A150" s="24"/>
      <c r="B150" s="24"/>
      <c r="C150" s="24"/>
      <c r="D150" s="24"/>
      <c r="E150" s="24"/>
      <c r="F150" s="24"/>
      <c r="G150" s="48" t="s">
        <v>1568</v>
      </c>
      <c r="H150" s="37"/>
      <c r="I150" s="47"/>
      <c r="J150" s="37"/>
      <c r="K150" s="58" t="e">
        <f t="shared" si="30"/>
        <v>#DIV/0!</v>
      </c>
      <c r="L150" s="58" t="e">
        <f t="shared" si="31"/>
        <v>#DIV/0!</v>
      </c>
    </row>
    <row r="151" spans="1:12" ht="16.899999999999999" customHeight="1">
      <c r="A151" s="24"/>
      <c r="B151" s="24"/>
      <c r="C151" s="24"/>
      <c r="D151" s="24"/>
      <c r="E151" s="24"/>
      <c r="F151" s="24"/>
      <c r="G151" s="48" t="s">
        <v>1569</v>
      </c>
      <c r="H151" s="37"/>
      <c r="I151" s="47"/>
      <c r="J151" s="37"/>
      <c r="K151" s="58" t="e">
        <f t="shared" si="30"/>
        <v>#DIV/0!</v>
      </c>
      <c r="L151" s="58" t="e">
        <f t="shared" si="31"/>
        <v>#DIV/0!</v>
      </c>
    </row>
    <row r="152" spans="1:12" ht="16.899999999999999" customHeight="1">
      <c r="A152" s="24"/>
      <c r="B152" s="24"/>
      <c r="C152" s="24"/>
      <c r="D152" s="24"/>
      <c r="E152" s="24"/>
      <c r="F152" s="24"/>
      <c r="G152" s="48" t="s">
        <v>1570</v>
      </c>
      <c r="H152" s="37"/>
      <c r="I152" s="47"/>
      <c r="J152" s="37"/>
      <c r="K152" s="58" t="e">
        <f t="shared" si="30"/>
        <v>#DIV/0!</v>
      </c>
      <c r="L152" s="58" t="e">
        <f t="shared" si="31"/>
        <v>#DIV/0!</v>
      </c>
    </row>
    <row r="153" spans="1:12" ht="16.899999999999999" customHeight="1">
      <c r="A153" s="24"/>
      <c r="B153" s="24"/>
      <c r="C153" s="24"/>
      <c r="D153" s="24"/>
      <c r="E153" s="24"/>
      <c r="F153" s="24"/>
      <c r="G153" s="48" t="s">
        <v>1571</v>
      </c>
      <c r="H153" s="37"/>
      <c r="I153" s="47"/>
      <c r="J153" s="37"/>
      <c r="K153" s="58" t="e">
        <f t="shared" si="30"/>
        <v>#DIV/0!</v>
      </c>
      <c r="L153" s="58" t="e">
        <f t="shared" si="31"/>
        <v>#DIV/0!</v>
      </c>
    </row>
    <row r="154" spans="1:12" ht="16.899999999999999" customHeight="1">
      <c r="A154" s="24"/>
      <c r="B154" s="24"/>
      <c r="C154" s="24"/>
      <c r="D154" s="24"/>
      <c r="E154" s="24"/>
      <c r="F154" s="24"/>
      <c r="G154" s="48" t="s">
        <v>1572</v>
      </c>
      <c r="H154" s="37"/>
      <c r="I154" s="47"/>
      <c r="J154" s="37"/>
      <c r="K154" s="58" t="e">
        <f t="shared" si="30"/>
        <v>#DIV/0!</v>
      </c>
      <c r="L154" s="58" t="e">
        <f t="shared" si="31"/>
        <v>#DIV/0!</v>
      </c>
    </row>
    <row r="155" spans="1:12" ht="16.899999999999999" customHeight="1">
      <c r="A155" s="24"/>
      <c r="B155" s="24"/>
      <c r="C155" s="24"/>
      <c r="D155" s="24"/>
      <c r="E155" s="24"/>
      <c r="F155" s="24"/>
      <c r="G155" s="48" t="s">
        <v>1573</v>
      </c>
      <c r="H155" s="37"/>
      <c r="I155" s="47"/>
      <c r="J155" s="37"/>
      <c r="K155" s="58" t="e">
        <f t="shared" si="30"/>
        <v>#DIV/0!</v>
      </c>
      <c r="L155" s="58" t="e">
        <f t="shared" si="31"/>
        <v>#DIV/0!</v>
      </c>
    </row>
    <row r="156" spans="1:12" ht="16.899999999999999" customHeight="1">
      <c r="A156" s="24"/>
      <c r="B156" s="24"/>
      <c r="C156" s="24"/>
      <c r="D156" s="24"/>
      <c r="E156" s="24"/>
      <c r="F156" s="24"/>
      <c r="G156" s="65" t="s">
        <v>1574</v>
      </c>
      <c r="H156" s="42">
        <f t="shared" ref="H156:J156" si="33">SUM(H157:H158)</f>
        <v>0</v>
      </c>
      <c r="I156" s="42">
        <f t="shared" si="33"/>
        <v>0</v>
      </c>
      <c r="J156" s="42">
        <f t="shared" si="33"/>
        <v>0</v>
      </c>
      <c r="K156" s="44" t="e">
        <f t="shared" ref="K156:K219" si="34">J156/H156*100</f>
        <v>#DIV/0!</v>
      </c>
      <c r="L156" s="44" t="e">
        <f t="shared" ref="L156:L219" si="35">J156/I156*100</f>
        <v>#DIV/0!</v>
      </c>
    </row>
    <row r="157" spans="1:12" ht="16.899999999999999" customHeight="1">
      <c r="A157" s="24"/>
      <c r="B157" s="24"/>
      <c r="C157" s="24"/>
      <c r="D157" s="24"/>
      <c r="E157" s="24"/>
      <c r="F157" s="24"/>
      <c r="G157" s="45" t="s">
        <v>764</v>
      </c>
      <c r="H157" s="63"/>
      <c r="I157" s="63"/>
      <c r="J157" s="63"/>
      <c r="K157" s="58" t="e">
        <f t="shared" si="34"/>
        <v>#DIV/0!</v>
      </c>
      <c r="L157" s="58" t="e">
        <f t="shared" si="35"/>
        <v>#DIV/0!</v>
      </c>
    </row>
    <row r="158" spans="1:12" ht="16.899999999999999" customHeight="1">
      <c r="A158" s="24"/>
      <c r="B158" s="24"/>
      <c r="C158" s="24"/>
      <c r="D158" s="24"/>
      <c r="E158" s="24"/>
      <c r="F158" s="24"/>
      <c r="G158" s="66" t="s">
        <v>1575</v>
      </c>
      <c r="H158" s="63"/>
      <c r="I158" s="63"/>
      <c r="J158" s="63"/>
      <c r="K158" s="58" t="e">
        <f t="shared" si="34"/>
        <v>#DIV/0!</v>
      </c>
      <c r="L158" s="58" t="e">
        <f t="shared" si="35"/>
        <v>#DIV/0!</v>
      </c>
    </row>
    <row r="159" spans="1:12" ht="16.899999999999999" customHeight="1">
      <c r="A159" s="24"/>
      <c r="B159" s="24"/>
      <c r="C159" s="24"/>
      <c r="D159" s="24"/>
      <c r="E159" s="24"/>
      <c r="F159" s="24"/>
      <c r="G159" s="62" t="s">
        <v>1576</v>
      </c>
      <c r="H159" s="42">
        <f t="shared" ref="H159:J159" si="36">SUM(H160:H161)</f>
        <v>0</v>
      </c>
      <c r="I159" s="42">
        <f t="shared" si="36"/>
        <v>0</v>
      </c>
      <c r="J159" s="42">
        <f t="shared" si="36"/>
        <v>0</v>
      </c>
      <c r="K159" s="44" t="e">
        <f t="shared" si="34"/>
        <v>#DIV/0!</v>
      </c>
      <c r="L159" s="44" t="e">
        <f t="shared" si="35"/>
        <v>#DIV/0!</v>
      </c>
    </row>
    <row r="160" spans="1:12" ht="16.899999999999999" customHeight="1">
      <c r="A160" s="24"/>
      <c r="B160" s="24"/>
      <c r="C160" s="24"/>
      <c r="D160" s="24"/>
      <c r="E160" s="24"/>
      <c r="F160" s="24"/>
      <c r="G160" s="45" t="s">
        <v>764</v>
      </c>
      <c r="H160" s="37"/>
      <c r="I160" s="60"/>
      <c r="J160" s="37"/>
      <c r="K160" s="58" t="e">
        <f t="shared" si="34"/>
        <v>#DIV/0!</v>
      </c>
      <c r="L160" s="58" t="e">
        <f t="shared" si="35"/>
        <v>#DIV/0!</v>
      </c>
    </row>
    <row r="161" spans="1:12" ht="16.899999999999999" customHeight="1">
      <c r="A161" s="24"/>
      <c r="B161" s="24"/>
      <c r="C161" s="24"/>
      <c r="D161" s="24"/>
      <c r="E161" s="24"/>
      <c r="F161" s="24"/>
      <c r="G161" s="45" t="s">
        <v>1577</v>
      </c>
      <c r="H161" s="37"/>
      <c r="I161" s="37"/>
      <c r="J161" s="37"/>
      <c r="K161" s="58" t="e">
        <f t="shared" si="34"/>
        <v>#DIV/0!</v>
      </c>
      <c r="L161" s="58" t="e">
        <f t="shared" si="35"/>
        <v>#DIV/0!</v>
      </c>
    </row>
    <row r="162" spans="1:12" ht="16.899999999999999" customHeight="1">
      <c r="A162" s="24"/>
      <c r="B162" s="24"/>
      <c r="C162" s="24"/>
      <c r="D162" s="24"/>
      <c r="E162" s="24"/>
      <c r="F162" s="24"/>
      <c r="G162" s="62" t="s">
        <v>1578</v>
      </c>
      <c r="H162" s="37"/>
      <c r="I162" s="37"/>
      <c r="J162" s="37"/>
      <c r="K162" s="44" t="e">
        <f t="shared" si="34"/>
        <v>#DIV/0!</v>
      </c>
      <c r="L162" s="44" t="e">
        <f t="shared" si="35"/>
        <v>#DIV/0!</v>
      </c>
    </row>
    <row r="163" spans="1:12" ht="16.899999999999999" customHeight="1">
      <c r="A163" s="24"/>
      <c r="B163" s="24"/>
      <c r="C163" s="24"/>
      <c r="D163" s="24"/>
      <c r="E163" s="24"/>
      <c r="F163" s="24"/>
      <c r="G163" s="64" t="s">
        <v>1579</v>
      </c>
      <c r="H163" s="40">
        <f>H164</f>
        <v>0</v>
      </c>
      <c r="I163" s="40">
        <f t="shared" ref="I163:J163" si="37">I164</f>
        <v>0</v>
      </c>
      <c r="J163" s="40">
        <f t="shared" si="37"/>
        <v>0</v>
      </c>
      <c r="K163" s="38" t="e">
        <f t="shared" si="34"/>
        <v>#DIV/0!</v>
      </c>
      <c r="L163" s="38" t="e">
        <f t="shared" si="35"/>
        <v>#DIV/0!</v>
      </c>
    </row>
    <row r="164" spans="1:12" ht="16.899999999999999" customHeight="1">
      <c r="A164" s="24"/>
      <c r="B164" s="24"/>
      <c r="C164" s="24"/>
      <c r="D164" s="24"/>
      <c r="E164" s="24"/>
      <c r="F164" s="24"/>
      <c r="G164" s="62" t="s">
        <v>1580</v>
      </c>
      <c r="H164" s="42">
        <f t="shared" ref="H164:J164" si="38">H165+H166</f>
        <v>0</v>
      </c>
      <c r="I164" s="42">
        <f t="shared" si="38"/>
        <v>0</v>
      </c>
      <c r="J164" s="42">
        <f t="shared" si="38"/>
        <v>0</v>
      </c>
      <c r="K164" s="44" t="e">
        <f t="shared" si="34"/>
        <v>#DIV/0!</v>
      </c>
      <c r="L164" s="44" t="e">
        <f t="shared" si="35"/>
        <v>#DIV/0!</v>
      </c>
    </row>
    <row r="165" spans="1:12" ht="16.899999999999999" customHeight="1">
      <c r="A165" s="24"/>
      <c r="B165" s="24"/>
      <c r="C165" s="24"/>
      <c r="D165" s="24"/>
      <c r="E165" s="24"/>
      <c r="F165" s="24"/>
      <c r="G165" s="48" t="s">
        <v>1581</v>
      </c>
      <c r="H165" s="47"/>
      <c r="I165" s="47"/>
      <c r="J165" s="37"/>
      <c r="K165" s="58" t="e">
        <f t="shared" si="34"/>
        <v>#DIV/0!</v>
      </c>
      <c r="L165" s="58" t="e">
        <f t="shared" si="35"/>
        <v>#DIV/0!</v>
      </c>
    </row>
    <row r="166" spans="1:12" ht="16.899999999999999" customHeight="1">
      <c r="A166" s="24"/>
      <c r="B166" s="24"/>
      <c r="C166" s="24"/>
      <c r="D166" s="24"/>
      <c r="E166" s="24"/>
      <c r="F166" s="24"/>
      <c r="G166" s="48" t="s">
        <v>1582</v>
      </c>
      <c r="H166" s="37"/>
      <c r="I166" s="37"/>
      <c r="J166" s="37"/>
      <c r="K166" s="58" t="e">
        <f t="shared" si="34"/>
        <v>#DIV/0!</v>
      </c>
      <c r="L166" s="58" t="e">
        <f t="shared" si="35"/>
        <v>#DIV/0!</v>
      </c>
    </row>
    <row r="167" spans="1:12" ht="16.899999999999999" customHeight="1">
      <c r="A167" s="24"/>
      <c r="B167" s="24"/>
      <c r="C167" s="24"/>
      <c r="D167" s="24"/>
      <c r="E167" s="24"/>
      <c r="F167" s="24"/>
      <c r="G167" s="64" t="s">
        <v>1583</v>
      </c>
      <c r="H167" s="40">
        <f t="shared" ref="H167:J167" si="39">H168+H172+H181+H182</f>
        <v>3000</v>
      </c>
      <c r="I167" s="40">
        <f t="shared" si="39"/>
        <v>31134</v>
      </c>
      <c r="J167" s="40">
        <f t="shared" si="39"/>
        <v>3800</v>
      </c>
      <c r="K167" s="38">
        <f t="shared" si="34"/>
        <v>126.66666666666666</v>
      </c>
      <c r="L167" s="38">
        <f t="shared" si="35"/>
        <v>12.205306096229203</v>
      </c>
    </row>
    <row r="168" spans="1:12" ht="16.899999999999999" customHeight="1">
      <c r="A168" s="24"/>
      <c r="B168" s="24"/>
      <c r="C168" s="24"/>
      <c r="D168" s="24"/>
      <c r="E168" s="24"/>
      <c r="F168" s="24"/>
      <c r="G168" s="62" t="s">
        <v>1584</v>
      </c>
      <c r="H168" s="42">
        <f t="shared" ref="H168:J168" si="40">SUM(H169:H171)</f>
        <v>950</v>
      </c>
      <c r="I168" s="42">
        <f t="shared" si="40"/>
        <v>30649</v>
      </c>
      <c r="J168" s="42">
        <f t="shared" si="40"/>
        <v>2250</v>
      </c>
      <c r="K168" s="44">
        <f t="shared" si="34"/>
        <v>236.84210526315786</v>
      </c>
      <c r="L168" s="44">
        <f t="shared" si="35"/>
        <v>7.3411856830565432</v>
      </c>
    </row>
    <row r="169" spans="1:12" ht="16.899999999999999" customHeight="1">
      <c r="A169" s="24"/>
      <c r="B169" s="24"/>
      <c r="C169" s="24"/>
      <c r="D169" s="24"/>
      <c r="E169" s="24"/>
      <c r="F169" s="24"/>
      <c r="G169" s="48" t="s">
        <v>1585</v>
      </c>
      <c r="H169" s="47">
        <v>950</v>
      </c>
      <c r="I169" s="47"/>
      <c r="J169" s="37">
        <v>1000</v>
      </c>
      <c r="K169" s="58">
        <f t="shared" si="34"/>
        <v>105.26315789473684</v>
      </c>
      <c r="L169" s="58" t="e">
        <f t="shared" si="35"/>
        <v>#DIV/0!</v>
      </c>
    </row>
    <row r="170" spans="1:12" ht="16.899999999999999" customHeight="1">
      <c r="A170" s="24"/>
      <c r="B170" s="24"/>
      <c r="C170" s="24"/>
      <c r="D170" s="24"/>
      <c r="E170" s="24"/>
      <c r="F170" s="24"/>
      <c r="G170" s="48" t="s">
        <v>1586</v>
      </c>
      <c r="H170" s="47"/>
      <c r="I170" s="47">
        <v>30649</v>
      </c>
      <c r="J170" s="37">
        <v>1250</v>
      </c>
      <c r="K170" s="58" t="e">
        <f t="shared" si="34"/>
        <v>#DIV/0!</v>
      </c>
      <c r="L170" s="58">
        <f t="shared" si="35"/>
        <v>4.0784364905869692</v>
      </c>
    </row>
    <row r="171" spans="1:12" ht="16.899999999999999" customHeight="1">
      <c r="A171" s="24"/>
      <c r="B171" s="24"/>
      <c r="C171" s="24"/>
      <c r="D171" s="24"/>
      <c r="E171" s="24"/>
      <c r="F171" s="24"/>
      <c r="G171" s="48" t="s">
        <v>1587</v>
      </c>
      <c r="H171" s="47"/>
      <c r="I171" s="47"/>
      <c r="J171" s="37"/>
      <c r="K171" s="58" t="e">
        <f t="shared" si="34"/>
        <v>#DIV/0!</v>
      </c>
      <c r="L171" s="58" t="e">
        <f t="shared" si="35"/>
        <v>#DIV/0!</v>
      </c>
    </row>
    <row r="172" spans="1:12" ht="16.899999999999999" customHeight="1">
      <c r="A172" s="24"/>
      <c r="B172" s="24"/>
      <c r="C172" s="24"/>
      <c r="D172" s="24"/>
      <c r="E172" s="24"/>
      <c r="F172" s="24"/>
      <c r="G172" s="62" t="s">
        <v>1588</v>
      </c>
      <c r="H172" s="42">
        <f t="shared" ref="H172:J172" si="41">SUM(H173:H180)</f>
        <v>0</v>
      </c>
      <c r="I172" s="42">
        <f t="shared" si="41"/>
        <v>0</v>
      </c>
      <c r="J172" s="42">
        <f t="shared" si="41"/>
        <v>0</v>
      </c>
      <c r="K172" s="44" t="e">
        <f t="shared" si="34"/>
        <v>#DIV/0!</v>
      </c>
      <c r="L172" s="44" t="e">
        <f t="shared" si="35"/>
        <v>#DIV/0!</v>
      </c>
    </row>
    <row r="173" spans="1:12" ht="16.899999999999999" customHeight="1">
      <c r="A173" s="24"/>
      <c r="B173" s="24"/>
      <c r="C173" s="24"/>
      <c r="D173" s="24"/>
      <c r="E173" s="24"/>
      <c r="F173" s="24"/>
      <c r="G173" s="48" t="s">
        <v>1589</v>
      </c>
      <c r="H173" s="47"/>
      <c r="I173" s="47"/>
      <c r="J173" s="37"/>
      <c r="K173" s="58" t="e">
        <f t="shared" si="34"/>
        <v>#DIV/0!</v>
      </c>
      <c r="L173" s="58" t="e">
        <f t="shared" si="35"/>
        <v>#DIV/0!</v>
      </c>
    </row>
    <row r="174" spans="1:12" ht="16.899999999999999" customHeight="1">
      <c r="A174" s="24"/>
      <c r="B174" s="24"/>
      <c r="C174" s="24"/>
      <c r="D174" s="24"/>
      <c r="E174" s="24"/>
      <c r="F174" s="24"/>
      <c r="G174" s="48" t="s">
        <v>1590</v>
      </c>
      <c r="H174" s="47"/>
      <c r="I174" s="47"/>
      <c r="J174" s="37"/>
      <c r="K174" s="58" t="e">
        <f t="shared" si="34"/>
        <v>#DIV/0!</v>
      </c>
      <c r="L174" s="58" t="e">
        <f t="shared" si="35"/>
        <v>#DIV/0!</v>
      </c>
    </row>
    <row r="175" spans="1:12" ht="16.899999999999999" customHeight="1">
      <c r="A175" s="24"/>
      <c r="B175" s="24"/>
      <c r="C175" s="24"/>
      <c r="D175" s="24"/>
      <c r="E175" s="24"/>
      <c r="F175" s="24"/>
      <c r="G175" s="48" t="s">
        <v>1591</v>
      </c>
      <c r="H175" s="47"/>
      <c r="I175" s="47"/>
      <c r="J175" s="37"/>
      <c r="K175" s="58" t="e">
        <f t="shared" si="34"/>
        <v>#DIV/0!</v>
      </c>
      <c r="L175" s="58" t="e">
        <f t="shared" si="35"/>
        <v>#DIV/0!</v>
      </c>
    </row>
    <row r="176" spans="1:12" ht="16.899999999999999" customHeight="1">
      <c r="A176" s="24"/>
      <c r="B176" s="24"/>
      <c r="C176" s="24"/>
      <c r="D176" s="24"/>
      <c r="E176" s="24"/>
      <c r="F176" s="24"/>
      <c r="G176" s="48" t="s">
        <v>1592</v>
      </c>
      <c r="H176" s="47"/>
      <c r="I176" s="47"/>
      <c r="J176" s="37"/>
      <c r="K176" s="58" t="e">
        <f t="shared" si="34"/>
        <v>#DIV/0!</v>
      </c>
      <c r="L176" s="58" t="e">
        <f t="shared" si="35"/>
        <v>#DIV/0!</v>
      </c>
    </row>
    <row r="177" spans="1:12" ht="16.899999999999999" customHeight="1">
      <c r="A177" s="24"/>
      <c r="B177" s="24"/>
      <c r="C177" s="24"/>
      <c r="D177" s="24"/>
      <c r="E177" s="24"/>
      <c r="F177" s="24"/>
      <c r="G177" s="48" t="s">
        <v>1593</v>
      </c>
      <c r="H177" s="47"/>
      <c r="I177" s="47"/>
      <c r="J177" s="37"/>
      <c r="K177" s="58" t="e">
        <f t="shared" si="34"/>
        <v>#DIV/0!</v>
      </c>
      <c r="L177" s="58" t="e">
        <f t="shared" si="35"/>
        <v>#DIV/0!</v>
      </c>
    </row>
    <row r="178" spans="1:12" ht="16.899999999999999" customHeight="1">
      <c r="A178" s="24"/>
      <c r="B178" s="24"/>
      <c r="C178" s="24"/>
      <c r="D178" s="24"/>
      <c r="E178" s="24"/>
      <c r="F178" s="24"/>
      <c r="G178" s="48" t="s">
        <v>1594</v>
      </c>
      <c r="H178" s="47"/>
      <c r="I178" s="47"/>
      <c r="J178" s="37"/>
      <c r="K178" s="58" t="e">
        <f t="shared" si="34"/>
        <v>#DIV/0!</v>
      </c>
      <c r="L178" s="58" t="e">
        <f t="shared" si="35"/>
        <v>#DIV/0!</v>
      </c>
    </row>
    <row r="179" spans="1:12" ht="16.899999999999999" customHeight="1">
      <c r="A179" s="24"/>
      <c r="B179" s="24"/>
      <c r="C179" s="24"/>
      <c r="D179" s="24"/>
      <c r="E179" s="24"/>
      <c r="F179" s="24"/>
      <c r="G179" s="48" t="s">
        <v>1595</v>
      </c>
      <c r="H179" s="47"/>
      <c r="I179" s="47"/>
      <c r="J179" s="37"/>
      <c r="K179" s="58" t="e">
        <f t="shared" si="34"/>
        <v>#DIV/0!</v>
      </c>
      <c r="L179" s="58" t="e">
        <f t="shared" si="35"/>
        <v>#DIV/0!</v>
      </c>
    </row>
    <row r="180" spans="1:12" ht="16.899999999999999" customHeight="1">
      <c r="A180" s="24"/>
      <c r="B180" s="24"/>
      <c r="C180" s="24"/>
      <c r="D180" s="24"/>
      <c r="E180" s="24"/>
      <c r="F180" s="24"/>
      <c r="G180" s="48" t="s">
        <v>1596</v>
      </c>
      <c r="H180" s="47"/>
      <c r="I180" s="47"/>
      <c r="J180" s="37"/>
      <c r="K180" s="58" t="e">
        <f t="shared" si="34"/>
        <v>#DIV/0!</v>
      </c>
      <c r="L180" s="58" t="e">
        <f t="shared" si="35"/>
        <v>#DIV/0!</v>
      </c>
    </row>
    <row r="181" spans="1:12" ht="16.899999999999999" customHeight="1">
      <c r="A181" s="24"/>
      <c r="B181" s="24"/>
      <c r="C181" s="24"/>
      <c r="D181" s="24"/>
      <c r="E181" s="24"/>
      <c r="F181" s="24"/>
      <c r="G181" s="67" t="s">
        <v>1597</v>
      </c>
      <c r="H181" s="30"/>
      <c r="I181" s="30"/>
      <c r="J181" s="30"/>
      <c r="K181" s="44" t="e">
        <f t="shared" si="34"/>
        <v>#DIV/0!</v>
      </c>
      <c r="L181" s="44" t="e">
        <f t="shared" si="35"/>
        <v>#DIV/0!</v>
      </c>
    </row>
    <row r="182" spans="1:12" ht="16.899999999999999" customHeight="1">
      <c r="A182" s="24"/>
      <c r="B182" s="24"/>
      <c r="C182" s="24"/>
      <c r="D182" s="24"/>
      <c r="E182" s="24"/>
      <c r="F182" s="24"/>
      <c r="G182" s="62" t="s">
        <v>1598</v>
      </c>
      <c r="H182" s="42">
        <f>SUM(H183:H192)</f>
        <v>2050</v>
      </c>
      <c r="I182" s="42">
        <f t="shared" ref="I182:J182" si="42">SUM(I183:I192)</f>
        <v>485</v>
      </c>
      <c r="J182" s="42">
        <f t="shared" si="42"/>
        <v>1550</v>
      </c>
      <c r="K182" s="44">
        <f t="shared" si="34"/>
        <v>75.609756097560975</v>
      </c>
      <c r="L182" s="44">
        <f t="shared" si="35"/>
        <v>319.58762886597941</v>
      </c>
    </row>
    <row r="183" spans="1:12" ht="16.899999999999999" customHeight="1">
      <c r="A183" s="24"/>
      <c r="B183" s="24"/>
      <c r="C183" s="24"/>
      <c r="D183" s="24"/>
      <c r="E183" s="24"/>
      <c r="F183" s="24"/>
      <c r="G183" s="48" t="s">
        <v>1599</v>
      </c>
      <c r="H183" s="47">
        <v>1500</v>
      </c>
      <c r="I183" s="47">
        <v>112</v>
      </c>
      <c r="J183" s="37">
        <v>1000</v>
      </c>
      <c r="K183" s="58">
        <f t="shared" si="34"/>
        <v>66.666666666666657</v>
      </c>
      <c r="L183" s="58">
        <f t="shared" si="35"/>
        <v>892.85714285714289</v>
      </c>
    </row>
    <row r="184" spans="1:12" ht="16.899999999999999" customHeight="1">
      <c r="A184" s="24"/>
      <c r="B184" s="24"/>
      <c r="C184" s="24"/>
      <c r="D184" s="24"/>
      <c r="E184" s="24"/>
      <c r="F184" s="24"/>
      <c r="G184" s="48" t="s">
        <v>1600</v>
      </c>
      <c r="H184" s="47">
        <v>500</v>
      </c>
      <c r="I184" s="47">
        <v>204</v>
      </c>
      <c r="J184" s="37">
        <v>500</v>
      </c>
      <c r="K184" s="58">
        <f t="shared" si="34"/>
        <v>100</v>
      </c>
      <c r="L184" s="58">
        <f t="shared" si="35"/>
        <v>245.0980392156863</v>
      </c>
    </row>
    <row r="185" spans="1:12" ht="16.899999999999999" customHeight="1">
      <c r="A185" s="24"/>
      <c r="B185" s="24"/>
      <c r="C185" s="24"/>
      <c r="D185" s="24"/>
      <c r="E185" s="24"/>
      <c r="F185" s="24"/>
      <c r="G185" s="48" t="s">
        <v>1601</v>
      </c>
      <c r="H185" s="47"/>
      <c r="I185" s="47"/>
      <c r="J185" s="37"/>
      <c r="K185" s="58" t="e">
        <f t="shared" si="34"/>
        <v>#DIV/0!</v>
      </c>
      <c r="L185" s="58" t="e">
        <f t="shared" si="35"/>
        <v>#DIV/0!</v>
      </c>
    </row>
    <row r="186" spans="1:12" ht="16.899999999999999" customHeight="1">
      <c r="A186" s="24"/>
      <c r="B186" s="24"/>
      <c r="C186" s="24"/>
      <c r="D186" s="24"/>
      <c r="E186" s="24"/>
      <c r="F186" s="24"/>
      <c r="G186" s="48" t="s">
        <v>1602</v>
      </c>
      <c r="H186" s="47"/>
      <c r="I186" s="47"/>
      <c r="J186" s="37"/>
      <c r="K186" s="58" t="e">
        <f t="shared" si="34"/>
        <v>#DIV/0!</v>
      </c>
      <c r="L186" s="58" t="e">
        <f t="shared" si="35"/>
        <v>#DIV/0!</v>
      </c>
    </row>
    <row r="187" spans="1:12" ht="16.899999999999999" customHeight="1">
      <c r="A187" s="24"/>
      <c r="B187" s="24"/>
      <c r="C187" s="24"/>
      <c r="D187" s="24"/>
      <c r="E187" s="24"/>
      <c r="F187" s="24"/>
      <c r="G187" s="48" t="s">
        <v>1603</v>
      </c>
      <c r="H187" s="47">
        <v>50</v>
      </c>
      <c r="I187" s="47">
        <v>126</v>
      </c>
      <c r="J187" s="37">
        <v>50</v>
      </c>
      <c r="K187" s="58">
        <f t="shared" si="34"/>
        <v>100</v>
      </c>
      <c r="L187" s="58">
        <f t="shared" si="35"/>
        <v>39.682539682539684</v>
      </c>
    </row>
    <row r="188" spans="1:12" ht="16.899999999999999" customHeight="1">
      <c r="A188" s="24"/>
      <c r="B188" s="24"/>
      <c r="C188" s="24"/>
      <c r="D188" s="24"/>
      <c r="E188" s="24"/>
      <c r="F188" s="24"/>
      <c r="G188" s="48" t="s">
        <v>1604</v>
      </c>
      <c r="H188" s="47"/>
      <c r="I188" s="47"/>
      <c r="J188" s="37"/>
      <c r="K188" s="58" t="e">
        <f t="shared" si="34"/>
        <v>#DIV/0!</v>
      </c>
      <c r="L188" s="58" t="e">
        <f t="shared" si="35"/>
        <v>#DIV/0!</v>
      </c>
    </row>
    <row r="189" spans="1:12" ht="16.899999999999999" customHeight="1">
      <c r="A189" s="24"/>
      <c r="B189" s="24"/>
      <c r="C189" s="24"/>
      <c r="D189" s="24"/>
      <c r="E189" s="24"/>
      <c r="F189" s="24"/>
      <c r="G189" s="56" t="s">
        <v>1605</v>
      </c>
      <c r="H189" s="47"/>
      <c r="I189" s="47"/>
      <c r="J189" s="37"/>
      <c r="K189" s="58" t="e">
        <f t="shared" si="34"/>
        <v>#DIV/0!</v>
      </c>
      <c r="L189" s="58" t="e">
        <f t="shared" si="35"/>
        <v>#DIV/0!</v>
      </c>
    </row>
    <row r="190" spans="1:12" ht="16.899999999999999" customHeight="1">
      <c r="A190" s="24"/>
      <c r="B190" s="24"/>
      <c r="C190" s="24"/>
      <c r="D190" s="24"/>
      <c r="E190" s="24"/>
      <c r="F190" s="24"/>
      <c r="G190" s="48" t="s">
        <v>1606</v>
      </c>
      <c r="H190" s="47"/>
      <c r="I190" s="47"/>
      <c r="J190" s="37"/>
      <c r="K190" s="58" t="e">
        <f t="shared" si="34"/>
        <v>#DIV/0!</v>
      </c>
      <c r="L190" s="58" t="e">
        <f t="shared" si="35"/>
        <v>#DIV/0!</v>
      </c>
    </row>
    <row r="191" spans="1:12" ht="16.899999999999999" customHeight="1">
      <c r="A191" s="24"/>
      <c r="B191" s="24"/>
      <c r="C191" s="24"/>
      <c r="D191" s="24"/>
      <c r="E191" s="24"/>
      <c r="F191" s="24"/>
      <c r="G191" s="48" t="s">
        <v>1607</v>
      </c>
      <c r="H191" s="47"/>
      <c r="I191" s="47">
        <v>43</v>
      </c>
      <c r="J191" s="37"/>
      <c r="K191" s="58" t="e">
        <f t="shared" si="34"/>
        <v>#DIV/0!</v>
      </c>
      <c r="L191" s="58">
        <f t="shared" si="35"/>
        <v>0</v>
      </c>
    </row>
    <row r="192" spans="1:12" ht="16.899999999999999" customHeight="1">
      <c r="A192" s="24"/>
      <c r="B192" s="24"/>
      <c r="C192" s="24"/>
      <c r="D192" s="24"/>
      <c r="E192" s="24"/>
      <c r="F192" s="24"/>
      <c r="G192" s="48" t="s">
        <v>1608</v>
      </c>
      <c r="H192" s="47"/>
      <c r="I192" s="47"/>
      <c r="J192" s="37"/>
      <c r="K192" s="58" t="e">
        <f t="shared" si="34"/>
        <v>#DIV/0!</v>
      </c>
      <c r="L192" s="58" t="e">
        <f t="shared" si="35"/>
        <v>#DIV/0!</v>
      </c>
    </row>
    <row r="193" spans="1:12" ht="16.899999999999999" customHeight="1">
      <c r="A193" s="24"/>
      <c r="B193" s="24"/>
      <c r="C193" s="24"/>
      <c r="D193" s="24"/>
      <c r="E193" s="24"/>
      <c r="F193" s="24"/>
      <c r="G193" s="64" t="s">
        <v>1609</v>
      </c>
      <c r="H193" s="40">
        <f>SUM(H194:H208)</f>
        <v>17432</v>
      </c>
      <c r="I193" s="40">
        <f t="shared" ref="I193:J193" si="43">SUM(I194:I208)</f>
        <v>19232</v>
      </c>
      <c r="J193" s="40">
        <f t="shared" si="43"/>
        <v>20899</v>
      </c>
      <c r="K193" s="38">
        <f t="shared" si="34"/>
        <v>119.88871041762278</v>
      </c>
      <c r="L193" s="38">
        <f t="shared" si="35"/>
        <v>108.66784525790349</v>
      </c>
    </row>
    <row r="194" spans="1:12" ht="16.899999999999999" customHeight="1">
      <c r="A194" s="24"/>
      <c r="B194" s="24"/>
      <c r="C194" s="24"/>
      <c r="D194" s="24"/>
      <c r="E194" s="24"/>
      <c r="F194" s="24"/>
      <c r="G194" s="41" t="s">
        <v>1610</v>
      </c>
      <c r="H194" s="47"/>
      <c r="I194" s="47"/>
      <c r="J194" s="37"/>
      <c r="K194" s="44" t="e">
        <f t="shared" si="34"/>
        <v>#DIV/0!</v>
      </c>
      <c r="L194" s="44" t="e">
        <f t="shared" si="35"/>
        <v>#DIV/0!</v>
      </c>
    </row>
    <row r="195" spans="1:12" ht="16.899999999999999" customHeight="1">
      <c r="A195" s="24"/>
      <c r="B195" s="24"/>
      <c r="C195" s="24"/>
      <c r="D195" s="24"/>
      <c r="E195" s="24"/>
      <c r="F195" s="24"/>
      <c r="G195" s="41" t="s">
        <v>1611</v>
      </c>
      <c r="H195" s="47"/>
      <c r="I195" s="47"/>
      <c r="J195" s="37"/>
      <c r="K195" s="44" t="e">
        <f t="shared" si="34"/>
        <v>#DIV/0!</v>
      </c>
      <c r="L195" s="44" t="e">
        <f t="shared" si="35"/>
        <v>#DIV/0!</v>
      </c>
    </row>
    <row r="196" spans="1:12" ht="16.899999999999999" customHeight="1">
      <c r="A196" s="24"/>
      <c r="B196" s="24"/>
      <c r="C196" s="24"/>
      <c r="D196" s="24"/>
      <c r="E196" s="24"/>
      <c r="F196" s="24"/>
      <c r="G196" s="41" t="s">
        <v>1612</v>
      </c>
      <c r="H196" s="47">
        <v>931</v>
      </c>
      <c r="I196" s="47">
        <v>931</v>
      </c>
      <c r="J196" s="37">
        <v>800</v>
      </c>
      <c r="K196" s="44">
        <f t="shared" si="34"/>
        <v>85.929108485499455</v>
      </c>
      <c r="L196" s="44">
        <f t="shared" si="35"/>
        <v>85.929108485499455</v>
      </c>
    </row>
    <row r="197" spans="1:12" ht="16.899999999999999" customHeight="1">
      <c r="A197" s="24"/>
      <c r="B197" s="24"/>
      <c r="C197" s="24"/>
      <c r="D197" s="24"/>
      <c r="E197" s="24"/>
      <c r="F197" s="24"/>
      <c r="G197" s="41" t="s">
        <v>1613</v>
      </c>
      <c r="H197" s="47"/>
      <c r="I197" s="47"/>
      <c r="J197" s="37"/>
      <c r="K197" s="44" t="e">
        <f t="shared" si="34"/>
        <v>#DIV/0!</v>
      </c>
      <c r="L197" s="44" t="e">
        <f t="shared" si="35"/>
        <v>#DIV/0!</v>
      </c>
    </row>
    <row r="198" spans="1:12" ht="16.899999999999999" customHeight="1">
      <c r="A198" s="24"/>
      <c r="B198" s="24"/>
      <c r="C198" s="24"/>
      <c r="D198" s="24"/>
      <c r="E198" s="24"/>
      <c r="F198" s="24"/>
      <c r="G198" s="41" t="s">
        <v>1614</v>
      </c>
      <c r="H198" s="47"/>
      <c r="I198" s="47"/>
      <c r="J198" s="37"/>
      <c r="K198" s="44" t="e">
        <f t="shared" si="34"/>
        <v>#DIV/0!</v>
      </c>
      <c r="L198" s="44" t="e">
        <f t="shared" si="35"/>
        <v>#DIV/0!</v>
      </c>
    </row>
    <row r="199" spans="1:12" ht="16.899999999999999" customHeight="1">
      <c r="A199" s="24"/>
      <c r="B199" s="24"/>
      <c r="C199" s="24"/>
      <c r="D199" s="24"/>
      <c r="E199" s="24"/>
      <c r="F199" s="24"/>
      <c r="G199" s="41" t="s">
        <v>1615</v>
      </c>
      <c r="H199" s="47"/>
      <c r="I199" s="47"/>
      <c r="J199" s="37"/>
      <c r="K199" s="44" t="e">
        <f t="shared" si="34"/>
        <v>#DIV/0!</v>
      </c>
      <c r="L199" s="44" t="e">
        <f t="shared" si="35"/>
        <v>#DIV/0!</v>
      </c>
    </row>
    <row r="200" spans="1:12" ht="16.899999999999999" customHeight="1">
      <c r="A200" s="24"/>
      <c r="B200" s="24"/>
      <c r="C200" s="24"/>
      <c r="D200" s="24"/>
      <c r="E200" s="24"/>
      <c r="F200" s="24"/>
      <c r="G200" s="41" t="s">
        <v>1616</v>
      </c>
      <c r="H200" s="47"/>
      <c r="I200" s="47"/>
      <c r="J200" s="37"/>
      <c r="K200" s="44" t="e">
        <f t="shared" si="34"/>
        <v>#DIV/0!</v>
      </c>
      <c r="L200" s="44" t="e">
        <f t="shared" si="35"/>
        <v>#DIV/0!</v>
      </c>
    </row>
    <row r="201" spans="1:12" ht="16.899999999999999" customHeight="1">
      <c r="A201" s="24"/>
      <c r="B201" s="24"/>
      <c r="C201" s="24"/>
      <c r="D201" s="24"/>
      <c r="E201" s="24"/>
      <c r="F201" s="24"/>
      <c r="G201" s="41" t="s">
        <v>1617</v>
      </c>
      <c r="H201" s="47"/>
      <c r="I201" s="47"/>
      <c r="J201" s="37"/>
      <c r="K201" s="44" t="e">
        <f t="shared" si="34"/>
        <v>#DIV/0!</v>
      </c>
      <c r="L201" s="44" t="e">
        <f t="shared" si="35"/>
        <v>#DIV/0!</v>
      </c>
    </row>
    <row r="202" spans="1:12" ht="16.899999999999999" customHeight="1">
      <c r="A202" s="24"/>
      <c r="B202" s="24"/>
      <c r="C202" s="24"/>
      <c r="D202" s="24"/>
      <c r="E202" s="24"/>
      <c r="F202" s="24"/>
      <c r="G202" s="41" t="s">
        <v>1618</v>
      </c>
      <c r="H202" s="47"/>
      <c r="I202" s="47"/>
      <c r="J202" s="37"/>
      <c r="K202" s="44" t="e">
        <f t="shared" si="34"/>
        <v>#DIV/0!</v>
      </c>
      <c r="L202" s="44" t="e">
        <f t="shared" si="35"/>
        <v>#DIV/0!</v>
      </c>
    </row>
    <row r="203" spans="1:12" ht="16.899999999999999" customHeight="1">
      <c r="A203" s="24"/>
      <c r="B203" s="24"/>
      <c r="C203" s="24"/>
      <c r="D203" s="24"/>
      <c r="E203" s="24"/>
      <c r="F203" s="24"/>
      <c r="G203" s="41" t="s">
        <v>1619</v>
      </c>
      <c r="H203" s="47"/>
      <c r="I203" s="47"/>
      <c r="J203" s="37"/>
      <c r="K203" s="44" t="e">
        <f t="shared" si="34"/>
        <v>#DIV/0!</v>
      </c>
      <c r="L203" s="44" t="e">
        <f t="shared" si="35"/>
        <v>#DIV/0!</v>
      </c>
    </row>
    <row r="204" spans="1:12" ht="16.899999999999999" customHeight="1">
      <c r="A204" s="24"/>
      <c r="B204" s="24"/>
      <c r="C204" s="24"/>
      <c r="D204" s="24"/>
      <c r="E204" s="24"/>
      <c r="F204" s="24"/>
      <c r="G204" s="41" t="s">
        <v>1620</v>
      </c>
      <c r="H204" s="47">
        <v>2381</v>
      </c>
      <c r="I204" s="47">
        <v>2382</v>
      </c>
      <c r="J204" s="37">
        <v>2382</v>
      </c>
      <c r="K204" s="44">
        <f t="shared" si="34"/>
        <v>100.04199916001679</v>
      </c>
      <c r="L204" s="44">
        <f t="shared" si="35"/>
        <v>100</v>
      </c>
    </row>
    <row r="205" spans="1:12" ht="16.899999999999999" customHeight="1">
      <c r="A205" s="24"/>
      <c r="B205" s="24"/>
      <c r="C205" s="24"/>
      <c r="D205" s="24"/>
      <c r="E205" s="24"/>
      <c r="F205" s="24"/>
      <c r="G205" s="41" t="s">
        <v>1621</v>
      </c>
      <c r="H205" s="47"/>
      <c r="I205" s="47"/>
      <c r="J205" s="37"/>
      <c r="K205" s="44" t="e">
        <f t="shared" si="34"/>
        <v>#DIV/0!</v>
      </c>
      <c r="L205" s="44" t="e">
        <f t="shared" si="35"/>
        <v>#DIV/0!</v>
      </c>
    </row>
    <row r="206" spans="1:12" ht="16.899999999999999" customHeight="1">
      <c r="A206" s="24"/>
      <c r="B206" s="24"/>
      <c r="C206" s="24"/>
      <c r="D206" s="24"/>
      <c r="E206" s="24"/>
      <c r="F206" s="24"/>
      <c r="G206" s="41" t="s">
        <v>1622</v>
      </c>
      <c r="H206" s="47">
        <v>5687</v>
      </c>
      <c r="I206" s="47">
        <v>7257</v>
      </c>
      <c r="J206" s="37">
        <v>7764</v>
      </c>
      <c r="K206" s="44">
        <f t="shared" si="34"/>
        <v>136.52189203446457</v>
      </c>
      <c r="L206" s="44">
        <f t="shared" si="35"/>
        <v>106.98635799917322</v>
      </c>
    </row>
    <row r="207" spans="1:12" ht="16.899999999999999" customHeight="1">
      <c r="A207" s="24"/>
      <c r="B207" s="24"/>
      <c r="C207" s="24"/>
      <c r="D207" s="24"/>
      <c r="E207" s="24"/>
      <c r="F207" s="24"/>
      <c r="G207" s="41" t="s">
        <v>1623</v>
      </c>
      <c r="H207" s="47">
        <v>8433</v>
      </c>
      <c r="I207" s="47">
        <v>8662</v>
      </c>
      <c r="J207" s="37">
        <v>9953</v>
      </c>
      <c r="K207" s="44">
        <f t="shared" si="34"/>
        <v>118.02442784299774</v>
      </c>
      <c r="L207" s="44">
        <f t="shared" si="35"/>
        <v>114.90417917340106</v>
      </c>
    </row>
    <row r="208" spans="1:12" ht="16.899999999999999" customHeight="1">
      <c r="A208" s="24"/>
      <c r="B208" s="24"/>
      <c r="C208" s="24"/>
      <c r="D208" s="24"/>
      <c r="E208" s="24"/>
      <c r="F208" s="24"/>
      <c r="G208" s="41" t="s">
        <v>1624</v>
      </c>
      <c r="H208" s="47"/>
      <c r="I208" s="47"/>
      <c r="J208" s="37"/>
      <c r="K208" s="44" t="e">
        <f t="shared" si="34"/>
        <v>#DIV/0!</v>
      </c>
      <c r="L208" s="44" t="e">
        <f t="shared" si="35"/>
        <v>#DIV/0!</v>
      </c>
    </row>
    <row r="209" spans="1:12" ht="16.899999999999999" customHeight="1">
      <c r="A209" s="24"/>
      <c r="B209" s="24"/>
      <c r="C209" s="24"/>
      <c r="D209" s="24"/>
      <c r="E209" s="24"/>
      <c r="F209" s="24"/>
      <c r="G209" s="64" t="s">
        <v>1625</v>
      </c>
      <c r="H209" s="40">
        <f>SUM(H210:H224)</f>
        <v>130</v>
      </c>
      <c r="I209" s="40">
        <f t="shared" ref="I209:J209" si="44">SUM(I210:I224)</f>
        <v>116</v>
      </c>
      <c r="J209" s="40">
        <f t="shared" si="44"/>
        <v>131</v>
      </c>
      <c r="K209" s="38">
        <f t="shared" si="34"/>
        <v>100.76923076923077</v>
      </c>
      <c r="L209" s="38">
        <f t="shared" si="35"/>
        <v>112.93103448275863</v>
      </c>
    </row>
    <row r="210" spans="1:12" ht="16.899999999999999" customHeight="1">
      <c r="A210" s="24"/>
      <c r="B210" s="24"/>
      <c r="C210" s="24"/>
      <c r="D210" s="24"/>
      <c r="E210" s="24"/>
      <c r="F210" s="24"/>
      <c r="G210" s="41" t="s">
        <v>1626</v>
      </c>
      <c r="H210" s="47"/>
      <c r="I210" s="47"/>
      <c r="J210" s="37"/>
      <c r="K210" s="44" t="e">
        <f t="shared" si="34"/>
        <v>#DIV/0!</v>
      </c>
      <c r="L210" s="44" t="e">
        <f t="shared" si="35"/>
        <v>#DIV/0!</v>
      </c>
    </row>
    <row r="211" spans="1:12" ht="16.899999999999999" customHeight="1">
      <c r="A211" s="24"/>
      <c r="B211" s="24"/>
      <c r="C211" s="24"/>
      <c r="D211" s="24"/>
      <c r="E211" s="24"/>
      <c r="F211" s="24"/>
      <c r="G211" s="41" t="s">
        <v>1627</v>
      </c>
      <c r="H211" s="47"/>
      <c r="I211" s="47"/>
      <c r="J211" s="37"/>
      <c r="K211" s="44" t="e">
        <f t="shared" si="34"/>
        <v>#DIV/0!</v>
      </c>
      <c r="L211" s="44" t="e">
        <f t="shared" si="35"/>
        <v>#DIV/0!</v>
      </c>
    </row>
    <row r="212" spans="1:12" ht="16.899999999999999" customHeight="1">
      <c r="A212" s="24"/>
      <c r="B212" s="24"/>
      <c r="C212" s="24"/>
      <c r="D212" s="24"/>
      <c r="E212" s="24"/>
      <c r="F212" s="24"/>
      <c r="G212" s="41" t="s">
        <v>1628</v>
      </c>
      <c r="H212" s="47">
        <v>10</v>
      </c>
      <c r="I212" s="47">
        <v>11</v>
      </c>
      <c r="J212" s="37">
        <v>31</v>
      </c>
      <c r="K212" s="44">
        <f t="shared" si="34"/>
        <v>310</v>
      </c>
      <c r="L212" s="44">
        <f t="shared" si="35"/>
        <v>281.81818181818181</v>
      </c>
    </row>
    <row r="213" spans="1:12" ht="16.899999999999999" customHeight="1">
      <c r="A213" s="24"/>
      <c r="B213" s="24"/>
      <c r="C213" s="24"/>
      <c r="D213" s="24"/>
      <c r="E213" s="24"/>
      <c r="F213" s="24"/>
      <c r="G213" s="41" t="s">
        <v>1629</v>
      </c>
      <c r="H213" s="47"/>
      <c r="I213" s="47"/>
      <c r="J213" s="37"/>
      <c r="K213" s="44" t="e">
        <f t="shared" si="34"/>
        <v>#DIV/0!</v>
      </c>
      <c r="L213" s="44" t="e">
        <f t="shared" si="35"/>
        <v>#DIV/0!</v>
      </c>
    </row>
    <row r="214" spans="1:12" ht="16.899999999999999" customHeight="1">
      <c r="A214" s="24"/>
      <c r="B214" s="24"/>
      <c r="C214" s="24"/>
      <c r="D214" s="24"/>
      <c r="E214" s="24"/>
      <c r="F214" s="24"/>
      <c r="G214" s="41" t="s">
        <v>1630</v>
      </c>
      <c r="H214" s="47"/>
      <c r="I214" s="47"/>
      <c r="J214" s="37"/>
      <c r="K214" s="44" t="e">
        <f t="shared" si="34"/>
        <v>#DIV/0!</v>
      </c>
      <c r="L214" s="44" t="e">
        <f t="shared" si="35"/>
        <v>#DIV/0!</v>
      </c>
    </row>
    <row r="215" spans="1:12" ht="16.899999999999999" customHeight="1">
      <c r="A215" s="24"/>
      <c r="B215" s="24"/>
      <c r="C215" s="24"/>
      <c r="D215" s="24"/>
      <c r="E215" s="24"/>
      <c r="F215" s="24"/>
      <c r="G215" s="41" t="s">
        <v>1631</v>
      </c>
      <c r="H215" s="47"/>
      <c r="I215" s="47"/>
      <c r="J215" s="37"/>
      <c r="K215" s="44" t="e">
        <f t="shared" si="34"/>
        <v>#DIV/0!</v>
      </c>
      <c r="L215" s="44" t="e">
        <f t="shared" si="35"/>
        <v>#DIV/0!</v>
      </c>
    </row>
    <row r="216" spans="1:12" ht="16.899999999999999" customHeight="1">
      <c r="A216" s="24"/>
      <c r="B216" s="24"/>
      <c r="C216" s="24"/>
      <c r="D216" s="24"/>
      <c r="E216" s="24"/>
      <c r="F216" s="24"/>
      <c r="G216" s="41" t="s">
        <v>1632</v>
      </c>
      <c r="H216" s="47"/>
      <c r="I216" s="47"/>
      <c r="J216" s="37"/>
      <c r="K216" s="44" t="e">
        <f t="shared" si="34"/>
        <v>#DIV/0!</v>
      </c>
      <c r="L216" s="44" t="e">
        <f t="shared" si="35"/>
        <v>#DIV/0!</v>
      </c>
    </row>
    <row r="217" spans="1:12" ht="16.899999999999999" customHeight="1">
      <c r="A217" s="24"/>
      <c r="B217" s="24"/>
      <c r="C217" s="24"/>
      <c r="D217" s="24"/>
      <c r="E217" s="24"/>
      <c r="F217" s="24"/>
      <c r="G217" s="41" t="s">
        <v>1633</v>
      </c>
      <c r="H217" s="47"/>
      <c r="I217" s="47"/>
      <c r="J217" s="37"/>
      <c r="K217" s="44" t="e">
        <f t="shared" si="34"/>
        <v>#DIV/0!</v>
      </c>
      <c r="L217" s="44" t="e">
        <f t="shared" si="35"/>
        <v>#DIV/0!</v>
      </c>
    </row>
    <row r="218" spans="1:12" ht="16.899999999999999" customHeight="1">
      <c r="A218" s="24"/>
      <c r="B218" s="24"/>
      <c r="C218" s="24"/>
      <c r="D218" s="24"/>
      <c r="E218" s="24"/>
      <c r="F218" s="24"/>
      <c r="G218" s="41" t="s">
        <v>1634</v>
      </c>
      <c r="H218" s="47"/>
      <c r="I218" s="47"/>
      <c r="J218" s="37"/>
      <c r="K218" s="44" t="e">
        <f t="shared" si="34"/>
        <v>#DIV/0!</v>
      </c>
      <c r="L218" s="44" t="e">
        <f t="shared" si="35"/>
        <v>#DIV/0!</v>
      </c>
    </row>
    <row r="219" spans="1:12" ht="16.899999999999999" customHeight="1">
      <c r="A219" s="24"/>
      <c r="B219" s="24"/>
      <c r="C219" s="24"/>
      <c r="D219" s="24"/>
      <c r="E219" s="24"/>
      <c r="F219" s="24"/>
      <c r="G219" s="41" t="s">
        <v>1635</v>
      </c>
      <c r="H219" s="47"/>
      <c r="I219" s="47"/>
      <c r="J219" s="37"/>
      <c r="K219" s="44" t="e">
        <f t="shared" si="34"/>
        <v>#DIV/0!</v>
      </c>
      <c r="L219" s="44" t="e">
        <f t="shared" si="35"/>
        <v>#DIV/0!</v>
      </c>
    </row>
    <row r="220" spans="1:12" ht="16.899999999999999" customHeight="1">
      <c r="A220" s="24"/>
      <c r="B220" s="24"/>
      <c r="C220" s="24"/>
      <c r="D220" s="24"/>
      <c r="E220" s="24"/>
      <c r="F220" s="24"/>
      <c r="G220" s="41" t="s">
        <v>1636</v>
      </c>
      <c r="H220" s="47"/>
      <c r="I220" s="47"/>
      <c r="J220" s="37"/>
      <c r="K220" s="44" t="e">
        <f t="shared" ref="K220:K245" si="45">J220/H220*100</f>
        <v>#DIV/0!</v>
      </c>
      <c r="L220" s="44" t="e">
        <f t="shared" ref="L220:L245" si="46">J220/I220*100</f>
        <v>#DIV/0!</v>
      </c>
    </row>
    <row r="221" spans="1:12" ht="16.899999999999999" customHeight="1">
      <c r="A221" s="24"/>
      <c r="B221" s="24"/>
      <c r="C221" s="24"/>
      <c r="D221" s="24"/>
      <c r="E221" s="24"/>
      <c r="F221" s="24"/>
      <c r="G221" s="41" t="s">
        <v>1637</v>
      </c>
      <c r="H221" s="47"/>
      <c r="I221" s="47"/>
      <c r="J221" s="37"/>
      <c r="K221" s="44" t="e">
        <f t="shared" si="45"/>
        <v>#DIV/0!</v>
      </c>
      <c r="L221" s="44" t="e">
        <f t="shared" si="46"/>
        <v>#DIV/0!</v>
      </c>
    </row>
    <row r="222" spans="1:12" ht="16.899999999999999" customHeight="1">
      <c r="A222" s="24"/>
      <c r="B222" s="24"/>
      <c r="C222" s="24"/>
      <c r="D222" s="24"/>
      <c r="E222" s="24"/>
      <c r="F222" s="24"/>
      <c r="G222" s="41" t="s">
        <v>1638</v>
      </c>
      <c r="H222" s="47">
        <v>50</v>
      </c>
      <c r="I222" s="47">
        <v>90</v>
      </c>
      <c r="J222" s="37">
        <v>30</v>
      </c>
      <c r="K222" s="44">
        <f t="shared" si="45"/>
        <v>60</v>
      </c>
      <c r="L222" s="44">
        <f t="shared" si="46"/>
        <v>33.333333333333329</v>
      </c>
    </row>
    <row r="223" spans="1:12" ht="16.899999999999999" customHeight="1">
      <c r="A223" s="24"/>
      <c r="B223" s="24"/>
      <c r="C223" s="24"/>
      <c r="D223" s="24"/>
      <c r="E223" s="24"/>
      <c r="F223" s="24"/>
      <c r="G223" s="41" t="s">
        <v>1639</v>
      </c>
      <c r="H223" s="47">
        <v>70</v>
      </c>
      <c r="I223" s="47">
        <v>15</v>
      </c>
      <c r="J223" s="37">
        <v>70</v>
      </c>
      <c r="K223" s="44">
        <f t="shared" si="45"/>
        <v>100</v>
      </c>
      <c r="L223" s="44">
        <f t="shared" si="46"/>
        <v>466.66666666666669</v>
      </c>
    </row>
    <row r="224" spans="1:12" ht="16.899999999999999" customHeight="1">
      <c r="A224" s="24"/>
      <c r="B224" s="24"/>
      <c r="C224" s="24"/>
      <c r="D224" s="24"/>
      <c r="E224" s="24"/>
      <c r="F224" s="24"/>
      <c r="G224" s="41" t="s">
        <v>1640</v>
      </c>
      <c r="H224" s="47"/>
      <c r="I224" s="47"/>
      <c r="J224" s="37"/>
      <c r="K224" s="44" t="e">
        <f t="shared" si="45"/>
        <v>#DIV/0!</v>
      </c>
      <c r="L224" s="44" t="e">
        <f t="shared" si="46"/>
        <v>#DIV/0!</v>
      </c>
    </row>
    <row r="225" spans="1:12" ht="16.899999999999999" customHeight="1">
      <c r="A225" s="24"/>
      <c r="B225" s="24"/>
      <c r="C225" s="24"/>
      <c r="D225" s="24"/>
      <c r="E225" s="24"/>
      <c r="F225" s="24"/>
      <c r="G225" s="64" t="s">
        <v>1641</v>
      </c>
      <c r="H225" s="40">
        <f>H226+H239</f>
        <v>0</v>
      </c>
      <c r="I225" s="40">
        <f t="shared" ref="I225:J225" si="47">I226+I239</f>
        <v>0</v>
      </c>
      <c r="J225" s="40">
        <f t="shared" si="47"/>
        <v>0</v>
      </c>
      <c r="K225" s="38" t="e">
        <f t="shared" si="45"/>
        <v>#DIV/0!</v>
      </c>
      <c r="L225" s="38" t="e">
        <f t="shared" si="46"/>
        <v>#DIV/0!</v>
      </c>
    </row>
    <row r="226" spans="1:12" ht="16.899999999999999" customHeight="1">
      <c r="A226" s="24"/>
      <c r="B226" s="24"/>
      <c r="C226" s="24"/>
      <c r="D226" s="24"/>
      <c r="E226" s="24"/>
      <c r="F226" s="24"/>
      <c r="G226" s="41" t="s">
        <v>1642</v>
      </c>
      <c r="H226" s="42">
        <f t="shared" ref="H226:J226" si="48">SUM(H227:H238)</f>
        <v>0</v>
      </c>
      <c r="I226" s="42">
        <f t="shared" si="48"/>
        <v>0</v>
      </c>
      <c r="J226" s="42">
        <f t="shared" si="48"/>
        <v>0</v>
      </c>
      <c r="K226" s="44" t="e">
        <f t="shared" si="45"/>
        <v>#DIV/0!</v>
      </c>
      <c r="L226" s="44" t="e">
        <f t="shared" si="46"/>
        <v>#DIV/0!</v>
      </c>
    </row>
    <row r="227" spans="1:12" ht="16.899999999999999" customHeight="1">
      <c r="A227" s="24"/>
      <c r="B227" s="24"/>
      <c r="C227" s="24"/>
      <c r="D227" s="24"/>
      <c r="E227" s="24"/>
      <c r="F227" s="24"/>
      <c r="G227" s="27" t="s">
        <v>1643</v>
      </c>
      <c r="H227" s="47"/>
      <c r="I227" s="47"/>
      <c r="J227" s="37"/>
      <c r="K227" s="58" t="e">
        <f t="shared" si="45"/>
        <v>#DIV/0!</v>
      </c>
      <c r="L227" s="58" t="e">
        <f t="shared" si="46"/>
        <v>#DIV/0!</v>
      </c>
    </row>
    <row r="228" spans="1:12" ht="16.899999999999999" customHeight="1">
      <c r="A228" s="24"/>
      <c r="B228" s="24"/>
      <c r="C228" s="24"/>
      <c r="D228" s="24"/>
      <c r="E228" s="24"/>
      <c r="F228" s="24"/>
      <c r="G228" s="27" t="s">
        <v>1644</v>
      </c>
      <c r="H228" s="47"/>
      <c r="I228" s="47"/>
      <c r="J228" s="37"/>
      <c r="K228" s="58" t="e">
        <f t="shared" si="45"/>
        <v>#DIV/0!</v>
      </c>
      <c r="L228" s="58" t="e">
        <f t="shared" si="46"/>
        <v>#DIV/0!</v>
      </c>
    </row>
    <row r="229" spans="1:12" ht="16.899999999999999" customHeight="1">
      <c r="A229" s="24"/>
      <c r="B229" s="24"/>
      <c r="C229" s="24"/>
      <c r="D229" s="24"/>
      <c r="E229" s="24"/>
      <c r="F229" s="24"/>
      <c r="G229" s="27" t="s">
        <v>1645</v>
      </c>
      <c r="H229" s="47"/>
      <c r="I229" s="47"/>
      <c r="J229" s="37"/>
      <c r="K229" s="58" t="e">
        <f t="shared" si="45"/>
        <v>#DIV/0!</v>
      </c>
      <c r="L229" s="58" t="e">
        <f t="shared" si="46"/>
        <v>#DIV/0!</v>
      </c>
    </row>
    <row r="230" spans="1:12" ht="16.899999999999999" customHeight="1">
      <c r="A230" s="24"/>
      <c r="B230" s="24"/>
      <c r="C230" s="24"/>
      <c r="D230" s="24"/>
      <c r="E230" s="24"/>
      <c r="F230" s="24"/>
      <c r="G230" s="27" t="s">
        <v>1646</v>
      </c>
      <c r="H230" s="47"/>
      <c r="I230" s="47"/>
      <c r="J230" s="37"/>
      <c r="K230" s="58" t="e">
        <f t="shared" si="45"/>
        <v>#DIV/0!</v>
      </c>
      <c r="L230" s="58" t="e">
        <f t="shared" si="46"/>
        <v>#DIV/0!</v>
      </c>
    </row>
    <row r="231" spans="1:12" ht="16.899999999999999" customHeight="1">
      <c r="A231" s="24"/>
      <c r="B231" s="24"/>
      <c r="C231" s="24"/>
      <c r="D231" s="24"/>
      <c r="E231" s="24"/>
      <c r="F231" s="24"/>
      <c r="G231" s="27" t="s">
        <v>1647</v>
      </c>
      <c r="H231" s="47"/>
      <c r="I231" s="47"/>
      <c r="J231" s="37"/>
      <c r="K231" s="58" t="e">
        <f t="shared" si="45"/>
        <v>#DIV/0!</v>
      </c>
      <c r="L231" s="58" t="e">
        <f t="shared" si="46"/>
        <v>#DIV/0!</v>
      </c>
    </row>
    <row r="232" spans="1:12" ht="16.899999999999999" customHeight="1">
      <c r="A232" s="24"/>
      <c r="B232" s="24"/>
      <c r="C232" s="24"/>
      <c r="D232" s="24"/>
      <c r="E232" s="24"/>
      <c r="F232" s="24"/>
      <c r="G232" s="27" t="s">
        <v>1648</v>
      </c>
      <c r="H232" s="47"/>
      <c r="I232" s="47"/>
      <c r="J232" s="37"/>
      <c r="K232" s="58" t="e">
        <f t="shared" si="45"/>
        <v>#DIV/0!</v>
      </c>
      <c r="L232" s="58" t="e">
        <f t="shared" si="46"/>
        <v>#DIV/0!</v>
      </c>
    </row>
    <row r="233" spans="1:12" ht="16.899999999999999" customHeight="1">
      <c r="A233" s="24"/>
      <c r="B233" s="24"/>
      <c r="C233" s="24"/>
      <c r="D233" s="24"/>
      <c r="E233" s="24"/>
      <c r="F233" s="24"/>
      <c r="G233" s="27" t="s">
        <v>1649</v>
      </c>
      <c r="H233" s="47"/>
      <c r="I233" s="47"/>
      <c r="J233" s="37"/>
      <c r="K233" s="58" t="e">
        <f t="shared" si="45"/>
        <v>#DIV/0!</v>
      </c>
      <c r="L233" s="58" t="e">
        <f t="shared" si="46"/>
        <v>#DIV/0!</v>
      </c>
    </row>
    <row r="234" spans="1:12" ht="16.899999999999999" customHeight="1">
      <c r="A234" s="24"/>
      <c r="B234" s="24"/>
      <c r="C234" s="24"/>
      <c r="D234" s="24"/>
      <c r="E234" s="24"/>
      <c r="F234" s="24"/>
      <c r="G234" s="27" t="s">
        <v>1650</v>
      </c>
      <c r="H234" s="47"/>
      <c r="I234" s="47"/>
      <c r="J234" s="37"/>
      <c r="K234" s="58" t="e">
        <f t="shared" si="45"/>
        <v>#DIV/0!</v>
      </c>
      <c r="L234" s="58" t="e">
        <f t="shared" si="46"/>
        <v>#DIV/0!</v>
      </c>
    </row>
    <row r="235" spans="1:12" ht="16.899999999999999" customHeight="1">
      <c r="A235" s="24"/>
      <c r="B235" s="24"/>
      <c r="C235" s="24"/>
      <c r="D235" s="24"/>
      <c r="E235" s="24"/>
      <c r="F235" s="24"/>
      <c r="G235" s="27" t="s">
        <v>1651</v>
      </c>
      <c r="H235" s="47"/>
      <c r="I235" s="47"/>
      <c r="J235" s="37"/>
      <c r="K235" s="58" t="e">
        <f t="shared" si="45"/>
        <v>#DIV/0!</v>
      </c>
      <c r="L235" s="58" t="e">
        <f t="shared" si="46"/>
        <v>#DIV/0!</v>
      </c>
    </row>
    <row r="236" spans="1:12" ht="16.899999999999999" customHeight="1">
      <c r="A236" s="24"/>
      <c r="B236" s="24"/>
      <c r="C236" s="24"/>
      <c r="D236" s="24"/>
      <c r="E236" s="24"/>
      <c r="F236" s="24"/>
      <c r="G236" s="27" t="s">
        <v>1652</v>
      </c>
      <c r="H236" s="47"/>
      <c r="I236" s="47"/>
      <c r="J236" s="37"/>
      <c r="K236" s="58" t="e">
        <f t="shared" si="45"/>
        <v>#DIV/0!</v>
      </c>
      <c r="L236" s="58" t="e">
        <f t="shared" si="46"/>
        <v>#DIV/0!</v>
      </c>
    </row>
    <row r="237" spans="1:12" ht="16.899999999999999" customHeight="1">
      <c r="A237" s="24"/>
      <c r="B237" s="24"/>
      <c r="C237" s="24"/>
      <c r="D237" s="24"/>
      <c r="E237" s="24"/>
      <c r="F237" s="24"/>
      <c r="G237" s="27" t="s">
        <v>1653</v>
      </c>
      <c r="H237" s="47"/>
      <c r="I237" s="47"/>
      <c r="J237" s="37"/>
      <c r="K237" s="58" t="e">
        <f t="shared" si="45"/>
        <v>#DIV/0!</v>
      </c>
      <c r="L237" s="58" t="e">
        <f t="shared" si="46"/>
        <v>#DIV/0!</v>
      </c>
    </row>
    <row r="238" spans="1:12" ht="16.899999999999999" customHeight="1">
      <c r="A238" s="24"/>
      <c r="B238" s="24"/>
      <c r="C238" s="24"/>
      <c r="D238" s="24"/>
      <c r="E238" s="24"/>
      <c r="F238" s="24"/>
      <c r="G238" s="27" t="s">
        <v>1654</v>
      </c>
      <c r="H238" s="47"/>
      <c r="I238" s="47"/>
      <c r="J238" s="37"/>
      <c r="K238" s="58" t="e">
        <f t="shared" si="45"/>
        <v>#DIV/0!</v>
      </c>
      <c r="L238" s="58" t="e">
        <f t="shared" si="46"/>
        <v>#DIV/0!</v>
      </c>
    </row>
    <row r="239" spans="1:12" ht="16.899999999999999" customHeight="1">
      <c r="A239" s="24"/>
      <c r="B239" s="24"/>
      <c r="C239" s="24"/>
      <c r="D239" s="24"/>
      <c r="E239" s="24"/>
      <c r="F239" s="24"/>
      <c r="G239" s="41" t="s">
        <v>1655</v>
      </c>
      <c r="H239" s="42">
        <f t="shared" ref="H239:J239" si="49">SUM(H240:H245)</f>
        <v>0</v>
      </c>
      <c r="I239" s="42">
        <f t="shared" si="49"/>
        <v>0</v>
      </c>
      <c r="J239" s="42">
        <f t="shared" si="49"/>
        <v>0</v>
      </c>
      <c r="K239" s="44" t="e">
        <f t="shared" si="45"/>
        <v>#DIV/0!</v>
      </c>
      <c r="L239" s="44" t="e">
        <f t="shared" si="46"/>
        <v>#DIV/0!</v>
      </c>
    </row>
    <row r="240" spans="1:12" ht="16.899999999999999" customHeight="1">
      <c r="A240" s="24"/>
      <c r="B240" s="24"/>
      <c r="C240" s="24"/>
      <c r="D240" s="24"/>
      <c r="E240" s="24"/>
      <c r="F240" s="24"/>
      <c r="G240" s="27" t="s">
        <v>844</v>
      </c>
      <c r="H240" s="47"/>
      <c r="I240" s="47"/>
      <c r="J240" s="37"/>
      <c r="K240" s="58" t="e">
        <f t="shared" si="45"/>
        <v>#DIV/0!</v>
      </c>
      <c r="L240" s="58" t="e">
        <f t="shared" si="46"/>
        <v>#DIV/0!</v>
      </c>
    </row>
    <row r="241" spans="1:12" ht="16.899999999999999" customHeight="1">
      <c r="A241" s="24"/>
      <c r="B241" s="24"/>
      <c r="C241" s="24"/>
      <c r="D241" s="24"/>
      <c r="E241" s="24"/>
      <c r="F241" s="24"/>
      <c r="G241" s="27" t="s">
        <v>889</v>
      </c>
      <c r="H241" s="47"/>
      <c r="I241" s="47"/>
      <c r="J241" s="37"/>
      <c r="K241" s="58" t="e">
        <f t="shared" si="45"/>
        <v>#DIV/0!</v>
      </c>
      <c r="L241" s="58" t="e">
        <f t="shared" si="46"/>
        <v>#DIV/0!</v>
      </c>
    </row>
    <row r="242" spans="1:12" ht="16.899999999999999" customHeight="1">
      <c r="A242" s="24"/>
      <c r="B242" s="24"/>
      <c r="C242" s="24"/>
      <c r="D242" s="24"/>
      <c r="E242" s="24"/>
      <c r="F242" s="24"/>
      <c r="G242" s="27" t="s">
        <v>1656</v>
      </c>
      <c r="H242" s="47"/>
      <c r="I242" s="47"/>
      <c r="J242" s="37"/>
      <c r="K242" s="58" t="e">
        <f t="shared" si="45"/>
        <v>#DIV/0!</v>
      </c>
      <c r="L242" s="58" t="e">
        <f t="shared" si="46"/>
        <v>#DIV/0!</v>
      </c>
    </row>
    <row r="243" spans="1:12" ht="16.899999999999999" customHeight="1">
      <c r="A243" s="24"/>
      <c r="B243" s="24"/>
      <c r="C243" s="24"/>
      <c r="D243" s="24"/>
      <c r="E243" s="24"/>
      <c r="F243" s="24"/>
      <c r="G243" s="27" t="s">
        <v>1657</v>
      </c>
      <c r="H243" s="47"/>
      <c r="I243" s="47"/>
      <c r="J243" s="37"/>
      <c r="K243" s="58" t="e">
        <f t="shared" si="45"/>
        <v>#DIV/0!</v>
      </c>
      <c r="L243" s="58" t="e">
        <f t="shared" si="46"/>
        <v>#DIV/0!</v>
      </c>
    </row>
    <row r="244" spans="1:12" ht="16.899999999999999" customHeight="1">
      <c r="A244" s="24"/>
      <c r="B244" s="24"/>
      <c r="C244" s="24"/>
      <c r="D244" s="24"/>
      <c r="E244" s="24"/>
      <c r="F244" s="24"/>
      <c r="G244" s="27" t="s">
        <v>1658</v>
      </c>
      <c r="H244" s="47"/>
      <c r="I244" s="47"/>
      <c r="J244" s="37"/>
      <c r="K244" s="58" t="e">
        <f t="shared" si="45"/>
        <v>#DIV/0!</v>
      </c>
      <c r="L244" s="58" t="e">
        <f t="shared" si="46"/>
        <v>#DIV/0!</v>
      </c>
    </row>
    <row r="245" spans="1:12" ht="16.899999999999999" customHeight="1">
      <c r="A245" s="24"/>
      <c r="B245" s="24"/>
      <c r="C245" s="24"/>
      <c r="D245" s="24"/>
      <c r="E245" s="24"/>
      <c r="F245" s="24"/>
      <c r="G245" s="27" t="s">
        <v>1659</v>
      </c>
      <c r="H245" s="47"/>
      <c r="I245" s="47"/>
      <c r="J245" s="37"/>
      <c r="K245" s="58" t="e">
        <f t="shared" si="45"/>
        <v>#DIV/0!</v>
      </c>
      <c r="L245" s="58" t="e">
        <f t="shared" si="46"/>
        <v>#DIV/0!</v>
      </c>
    </row>
    <row r="246" spans="1:12" ht="16.899999999999999" customHeight="1">
      <c r="A246" s="24"/>
      <c r="B246" s="24"/>
      <c r="C246" s="24"/>
      <c r="D246" s="24"/>
      <c r="E246" s="24"/>
      <c r="F246" s="24"/>
      <c r="G246" s="28"/>
      <c r="H246" s="30"/>
      <c r="I246" s="30"/>
      <c r="J246" s="30"/>
      <c r="K246" s="30"/>
      <c r="L246" s="30"/>
    </row>
    <row r="247" spans="1:12" ht="16.899999999999999" customHeight="1">
      <c r="A247" s="24"/>
      <c r="B247" s="24"/>
      <c r="C247" s="24"/>
      <c r="D247" s="24"/>
      <c r="E247" s="24"/>
      <c r="F247" s="24"/>
      <c r="G247" s="28"/>
      <c r="H247" s="30"/>
      <c r="I247" s="30"/>
      <c r="J247" s="30"/>
      <c r="K247" s="30"/>
      <c r="L247" s="30"/>
    </row>
    <row r="248" spans="1:12" ht="16.899999999999999" customHeight="1">
      <c r="A248" s="68" t="s">
        <v>1214</v>
      </c>
      <c r="B248" s="68">
        <f>B7+B8+B9+B10+B11+B12+B18+B19+B22+B23+B24+B25+B26+B27+B33+B34</f>
        <v>105200</v>
      </c>
      <c r="C248" s="68">
        <f>C7+C8+C9+C10+C11+C12+C18+C19+C22+C23+C24+C25+C26+C27+C33+C34</f>
        <v>93677</v>
      </c>
      <c r="D248" s="68">
        <f>D7+D8+D9+D10+D11+D12+D18+D19+D22+D23+D24+D25+D26+D27+D33+D34</f>
        <v>103610</v>
      </c>
      <c r="E248" s="69">
        <f t="shared" ref="E248:E256" si="50">D248/B248*100</f>
        <v>98.48859315589354</v>
      </c>
      <c r="F248" s="69">
        <f t="shared" ref="F248:F256" si="51">D248/C248*100</f>
        <v>110.60345655817329</v>
      </c>
      <c r="G248" s="68" t="s">
        <v>1660</v>
      </c>
      <c r="H248" s="70">
        <f t="shared" ref="H248:J248" si="52">H7+H23+H35+H46+H104+H120+H163+H167+H193+H209+H225</f>
        <v>105800</v>
      </c>
      <c r="I248" s="70">
        <f t="shared" si="52"/>
        <v>196045</v>
      </c>
      <c r="J248" s="70">
        <f t="shared" si="52"/>
        <v>40200</v>
      </c>
      <c r="K248" s="69">
        <f t="shared" ref="K248:K256" si="53">J248/H248*100</f>
        <v>37.996219281663521</v>
      </c>
      <c r="L248" s="69">
        <f t="shared" ref="L248:L256" si="54">J248/I248*100</f>
        <v>20.505496187099901</v>
      </c>
    </row>
    <row r="249" spans="1:12" ht="16.899999999999999" customHeight="1">
      <c r="A249" s="71" t="s">
        <v>1052</v>
      </c>
      <c r="B249" s="72">
        <f>B250+B251+B252+B253+B255+B256</f>
        <v>66200</v>
      </c>
      <c r="C249" s="72">
        <f>C250+C251+C252+C253+C255+C256</f>
        <v>195800</v>
      </c>
      <c r="D249" s="72">
        <f>D250+D251+D252+D253+D255+D256</f>
        <v>56350</v>
      </c>
      <c r="E249" s="69">
        <f t="shared" si="50"/>
        <v>85.120845921450154</v>
      </c>
      <c r="F249" s="69">
        <f t="shared" si="51"/>
        <v>28.779366700715016</v>
      </c>
      <c r="G249" s="73" t="s">
        <v>1661</v>
      </c>
      <c r="H249" s="72">
        <f t="shared" ref="H249:J249" si="55">SUM(H250:H254)</f>
        <v>65600</v>
      </c>
      <c r="I249" s="72">
        <f t="shared" si="55"/>
        <v>93432</v>
      </c>
      <c r="J249" s="72">
        <f t="shared" si="55"/>
        <v>119760</v>
      </c>
      <c r="K249" s="69">
        <f t="shared" si="53"/>
        <v>182.5609756097561</v>
      </c>
      <c r="L249" s="69">
        <f t="shared" si="54"/>
        <v>128.17878243000257</v>
      </c>
    </row>
    <row r="250" spans="1:12" ht="16.899999999999999" customHeight="1">
      <c r="A250" s="49" t="s">
        <v>1662</v>
      </c>
      <c r="B250" s="37">
        <v>1218</v>
      </c>
      <c r="C250" s="37">
        <v>6582</v>
      </c>
      <c r="D250" s="37"/>
      <c r="E250" s="38">
        <f t="shared" si="50"/>
        <v>0</v>
      </c>
      <c r="F250" s="38">
        <f t="shared" si="51"/>
        <v>0</v>
      </c>
      <c r="G250" s="74" t="s">
        <v>1663</v>
      </c>
      <c r="H250" s="30"/>
      <c r="I250" s="30"/>
      <c r="J250" s="30"/>
      <c r="K250" s="38" t="e">
        <f t="shared" si="53"/>
        <v>#DIV/0!</v>
      </c>
      <c r="L250" s="38" t="e">
        <f t="shared" si="54"/>
        <v>#DIV/0!</v>
      </c>
    </row>
    <row r="251" spans="1:12" ht="16.899999999999999" customHeight="1">
      <c r="A251" s="49" t="s">
        <v>1664</v>
      </c>
      <c r="B251" s="37"/>
      <c r="C251" s="37"/>
      <c r="D251" s="37"/>
      <c r="E251" s="38" t="e">
        <f t="shared" si="50"/>
        <v>#DIV/0!</v>
      </c>
      <c r="F251" s="38" t="e">
        <f t="shared" si="51"/>
        <v>#DIV/0!</v>
      </c>
      <c r="G251" s="74" t="s">
        <v>1665</v>
      </c>
      <c r="H251" s="30"/>
      <c r="I251" s="30">
        <v>5071</v>
      </c>
      <c r="J251" s="30"/>
      <c r="K251" s="38" t="e">
        <f t="shared" si="53"/>
        <v>#DIV/0!</v>
      </c>
      <c r="L251" s="38">
        <f t="shared" si="54"/>
        <v>0</v>
      </c>
    </row>
    <row r="252" spans="1:12" ht="16.899999999999999" customHeight="1">
      <c r="A252" s="49" t="s">
        <v>1130</v>
      </c>
      <c r="B252" s="37"/>
      <c r="C252" s="37">
        <v>57518</v>
      </c>
      <c r="D252" s="37">
        <v>56350</v>
      </c>
      <c r="E252" s="38" t="e">
        <f t="shared" si="50"/>
        <v>#DIV/0!</v>
      </c>
      <c r="F252" s="38">
        <f t="shared" si="51"/>
        <v>97.969331339754504</v>
      </c>
      <c r="G252" s="74" t="s">
        <v>1666</v>
      </c>
      <c r="H252" s="30">
        <v>10950</v>
      </c>
      <c r="I252" s="30">
        <v>19361</v>
      </c>
      <c r="J252" s="30">
        <v>25000</v>
      </c>
      <c r="K252" s="38">
        <f t="shared" si="53"/>
        <v>228.31050228310502</v>
      </c>
      <c r="L252" s="38">
        <f t="shared" si="54"/>
        <v>129.12556169619339</v>
      </c>
    </row>
    <row r="253" spans="1:12" ht="16.899999999999999" customHeight="1">
      <c r="A253" s="49" t="s">
        <v>1131</v>
      </c>
      <c r="B253" s="37">
        <v>54982</v>
      </c>
      <c r="C253" s="37"/>
      <c r="D253" s="37"/>
      <c r="E253" s="38">
        <f t="shared" si="50"/>
        <v>0</v>
      </c>
      <c r="F253" s="38" t="e">
        <f t="shared" si="51"/>
        <v>#DIV/0!</v>
      </c>
      <c r="G253" s="74" t="s">
        <v>1667</v>
      </c>
      <c r="H253" s="30">
        <v>42000</v>
      </c>
      <c r="I253" s="30">
        <v>56350</v>
      </c>
      <c r="J253" s="30">
        <v>31760</v>
      </c>
      <c r="K253" s="38">
        <f t="shared" si="53"/>
        <v>75.61904761904762</v>
      </c>
      <c r="L253" s="38">
        <f t="shared" si="54"/>
        <v>56.362023070097599</v>
      </c>
    </row>
    <row r="254" spans="1:12" ht="16.899999999999999" customHeight="1">
      <c r="A254" s="43" t="s">
        <v>1668</v>
      </c>
      <c r="B254" s="37"/>
      <c r="C254" s="37"/>
      <c r="D254" s="37"/>
      <c r="E254" s="44" t="e">
        <f t="shared" si="50"/>
        <v>#DIV/0!</v>
      </c>
      <c r="F254" s="44" t="e">
        <f t="shared" si="51"/>
        <v>#DIV/0!</v>
      </c>
      <c r="G254" s="75" t="s">
        <v>1669</v>
      </c>
      <c r="H254" s="74">
        <f t="shared" ref="H254:J254" si="56">SUM(H255:H256)</f>
        <v>12650</v>
      </c>
      <c r="I254" s="74">
        <f t="shared" si="56"/>
        <v>12650</v>
      </c>
      <c r="J254" s="74">
        <f t="shared" si="56"/>
        <v>63000</v>
      </c>
      <c r="K254" s="38">
        <f t="shared" si="53"/>
        <v>498.02371541501975</v>
      </c>
      <c r="L254" s="38">
        <f t="shared" si="54"/>
        <v>498.02371541501975</v>
      </c>
    </row>
    <row r="255" spans="1:12" ht="16.899999999999999" customHeight="1">
      <c r="A255" s="76" t="s">
        <v>1670</v>
      </c>
      <c r="B255" s="37"/>
      <c r="C255" s="37"/>
      <c r="D255" s="37"/>
      <c r="E255" s="38" t="e">
        <f t="shared" si="50"/>
        <v>#DIV/0!</v>
      </c>
      <c r="F255" s="38" t="e">
        <f t="shared" si="51"/>
        <v>#DIV/0!</v>
      </c>
      <c r="G255" s="52" t="s">
        <v>1671</v>
      </c>
      <c r="H255" s="30">
        <v>12650</v>
      </c>
      <c r="I255" s="30">
        <v>12650</v>
      </c>
      <c r="J255" s="30">
        <v>63000</v>
      </c>
      <c r="K255" s="44">
        <f t="shared" si="53"/>
        <v>498.02371541501975</v>
      </c>
      <c r="L255" s="44">
        <f t="shared" si="54"/>
        <v>498.02371541501975</v>
      </c>
    </row>
    <row r="256" spans="1:12" ht="16.899999999999999" customHeight="1">
      <c r="A256" s="76" t="s">
        <v>1672</v>
      </c>
      <c r="B256" s="37">
        <v>10000</v>
      </c>
      <c r="C256" s="37">
        <v>131700</v>
      </c>
      <c r="D256" s="37"/>
      <c r="E256" s="38">
        <f t="shared" si="50"/>
        <v>0</v>
      </c>
      <c r="F256" s="38">
        <f t="shared" si="51"/>
        <v>0</v>
      </c>
      <c r="G256" s="52" t="s">
        <v>1673</v>
      </c>
      <c r="H256" s="30"/>
      <c r="I256" s="30"/>
      <c r="J256" s="30"/>
      <c r="K256" s="44" t="e">
        <f t="shared" si="53"/>
        <v>#DIV/0!</v>
      </c>
      <c r="L256" s="44" t="e">
        <f t="shared" si="54"/>
        <v>#DIV/0!</v>
      </c>
    </row>
    <row r="257" spans="1:12" ht="16.899999999999999" customHeight="1">
      <c r="A257" s="77"/>
      <c r="B257" s="77"/>
      <c r="C257" s="30"/>
      <c r="D257" s="30"/>
      <c r="E257" s="30"/>
      <c r="F257" s="30"/>
      <c r="G257" s="77"/>
      <c r="H257" s="30"/>
      <c r="I257" s="30"/>
      <c r="J257" s="30"/>
      <c r="K257" s="30"/>
      <c r="L257" s="30"/>
    </row>
    <row r="258" spans="1:12" ht="16.899999999999999" customHeight="1">
      <c r="A258" s="77"/>
      <c r="B258" s="77"/>
      <c r="C258" s="77"/>
      <c r="D258" s="77"/>
      <c r="E258" s="77"/>
      <c r="F258" s="77"/>
      <c r="G258" s="77"/>
      <c r="H258" s="30"/>
      <c r="I258" s="30"/>
      <c r="J258" s="30"/>
      <c r="K258" s="30"/>
      <c r="L258" s="30"/>
    </row>
    <row r="259" spans="1:12" ht="16.899999999999999" customHeight="1">
      <c r="A259" s="68" t="s">
        <v>61</v>
      </c>
      <c r="B259" s="68">
        <f>B248+B249</f>
        <v>171400</v>
      </c>
      <c r="C259" s="68">
        <f t="shared" ref="C259:J259" si="57">C248+C249</f>
        <v>289477</v>
      </c>
      <c r="D259" s="68">
        <f t="shared" si="57"/>
        <v>159960</v>
      </c>
      <c r="E259" s="69">
        <f>D259/B259*100</f>
        <v>93.325554259043173</v>
      </c>
      <c r="F259" s="69">
        <f>D259/C259*100</f>
        <v>55.258276132473391</v>
      </c>
      <c r="G259" s="68" t="s">
        <v>1045</v>
      </c>
      <c r="H259" s="70">
        <f t="shared" si="57"/>
        <v>171400</v>
      </c>
      <c r="I259" s="70">
        <f t="shared" si="57"/>
        <v>289477</v>
      </c>
      <c r="J259" s="70">
        <f t="shared" si="57"/>
        <v>159960</v>
      </c>
      <c r="K259" s="69">
        <f>J259/H259*100</f>
        <v>93.325554259043173</v>
      </c>
      <c r="L259" s="69">
        <f>J259/I259*100</f>
        <v>55.258276132473391</v>
      </c>
    </row>
    <row r="260" spans="1:12" ht="20.100000000000001" customHeight="1"/>
    <row r="261" spans="1:12" ht="20.100000000000001" customHeight="1"/>
    <row r="262" spans="1:12" ht="20.100000000000001" customHeight="1"/>
    <row r="263" spans="1:12" ht="20.100000000000001" customHeight="1"/>
    <row r="264" spans="1:12" ht="20.100000000000001" customHeight="1"/>
    <row r="265" spans="1:12" ht="20.100000000000001" customHeight="1"/>
    <row r="266" spans="1:12" ht="20.100000000000001" customHeight="1"/>
    <row r="267" spans="1:12" ht="20.100000000000001" customHeight="1"/>
    <row r="268" spans="1:12" ht="20.100000000000001" customHeight="1"/>
    <row r="269" spans="1:12" ht="20.100000000000001" customHeight="1"/>
    <row r="270" spans="1:12" ht="20.100000000000001" customHeight="1"/>
    <row r="271" spans="1:12" ht="20.100000000000001" customHeight="1"/>
    <row r="272" spans="1:1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row r="302" ht="20.100000000000001" customHeight="1"/>
    <row r="303" ht="20.100000000000001" customHeight="1"/>
    <row r="304" ht="20.100000000000001" customHeight="1"/>
    <row r="305" ht="20.100000000000001" customHeight="1"/>
    <row r="306" ht="20.100000000000001" customHeight="1"/>
    <row r="307" ht="20.100000000000001" customHeight="1"/>
    <row r="308" ht="20.100000000000001" customHeight="1"/>
    <row r="309" ht="20.100000000000001" customHeight="1"/>
    <row r="310" ht="20.100000000000001" customHeight="1"/>
    <row r="311" ht="20.100000000000001" customHeight="1"/>
    <row r="312" ht="20.100000000000001" customHeight="1"/>
  </sheetData>
  <mergeCells count="11">
    <mergeCell ref="A2:L2"/>
    <mergeCell ref="A4:F4"/>
    <mergeCell ref="G4:L4"/>
    <mergeCell ref="D5:F5"/>
    <mergeCell ref="J5:L5"/>
    <mergeCell ref="A5:A6"/>
    <mergeCell ref="B5:B6"/>
    <mergeCell ref="C5:C6"/>
    <mergeCell ref="G5:G6"/>
    <mergeCell ref="H5:H6"/>
    <mergeCell ref="I5:I6"/>
  </mergeCells>
  <phoneticPr fontId="31" type="noConversion"/>
  <printOptions horizontalCentered="1"/>
  <pageMargins left="0.468055555555556" right="0.468055555555556" top="0.59027777777777801" bottom="0.468055555555556" header="0.31041666666666701" footer="0.31041666666666701"/>
  <pageSetup paperSize="9" scale="64" fitToHeight="0" orientation="landscape"/>
</worksheet>
</file>

<file path=xl/worksheets/sheet14.xml><?xml version="1.0" encoding="utf-8"?>
<worksheet xmlns="http://schemas.openxmlformats.org/spreadsheetml/2006/main" xmlns:r="http://schemas.openxmlformats.org/officeDocument/2006/relationships">
  <sheetPr>
    <tabColor rgb="FF92D050"/>
  </sheetPr>
  <dimension ref="A1:H55"/>
  <sheetViews>
    <sheetView showGridLines="0" showZeros="0" workbookViewId="0">
      <pane xSplit="1" ySplit="5" topLeftCell="B6" activePane="bottomRight" state="frozen"/>
      <selection pane="topRight"/>
      <selection pane="bottomLeft"/>
      <selection pane="bottomRight" activeCell="C49" sqref="C49"/>
    </sheetView>
  </sheetViews>
  <sheetFormatPr defaultColWidth="9" defaultRowHeight="13.5"/>
  <cols>
    <col min="1" max="1" width="63.375" style="18" customWidth="1"/>
    <col min="2" max="8" width="13.625" style="21" customWidth="1"/>
    <col min="9" max="16384" width="9" style="18"/>
  </cols>
  <sheetData>
    <row r="1" spans="1:8" ht="14.25">
      <c r="A1" s="22" t="s">
        <v>1674</v>
      </c>
    </row>
    <row r="2" spans="1:8" s="19" customFormat="1" ht="22.5">
      <c r="A2" s="260" t="s">
        <v>1675</v>
      </c>
      <c r="B2" s="261"/>
      <c r="C2" s="261"/>
      <c r="D2" s="261"/>
      <c r="E2" s="261"/>
      <c r="F2" s="261"/>
      <c r="G2" s="261"/>
      <c r="H2" s="261"/>
    </row>
    <row r="3" spans="1:8" ht="18" customHeight="1">
      <c r="H3" s="23" t="s">
        <v>25</v>
      </c>
    </row>
    <row r="4" spans="1:8" s="20" customFormat="1" ht="31.5" customHeight="1">
      <c r="A4" s="317" t="s">
        <v>26</v>
      </c>
      <c r="B4" s="269" t="s">
        <v>1161</v>
      </c>
      <c r="C4" s="269" t="s">
        <v>1676</v>
      </c>
      <c r="D4" s="269" t="s">
        <v>1677</v>
      </c>
      <c r="E4" s="269" t="s">
        <v>1678</v>
      </c>
      <c r="F4" s="321" t="s">
        <v>1165</v>
      </c>
      <c r="G4" s="269" t="s">
        <v>1166</v>
      </c>
      <c r="H4" s="269" t="s">
        <v>1167</v>
      </c>
    </row>
    <row r="5" spans="1:8" s="20" customFormat="1" ht="27.75" customHeight="1">
      <c r="A5" s="318"/>
      <c r="B5" s="270"/>
      <c r="C5" s="270"/>
      <c r="D5" s="319"/>
      <c r="E5" s="320"/>
      <c r="F5" s="322"/>
      <c r="G5" s="270"/>
      <c r="H5" s="270"/>
    </row>
    <row r="6" spans="1:8" ht="18.399999999999999" customHeight="1">
      <c r="A6" s="24" t="s">
        <v>1410</v>
      </c>
      <c r="B6" s="25">
        <f>SUM(C6:H6)</f>
        <v>0</v>
      </c>
      <c r="C6" s="25"/>
      <c r="D6" s="25"/>
      <c r="E6" s="26"/>
      <c r="F6" s="25"/>
      <c r="G6" s="25"/>
      <c r="H6" s="25"/>
    </row>
    <row r="7" spans="1:8" ht="18.399999999999999" customHeight="1">
      <c r="A7" s="27" t="s">
        <v>1412</v>
      </c>
      <c r="B7" s="25">
        <f t="shared" ref="B7:B54" si="0">SUM(C7:H7)</f>
        <v>0</v>
      </c>
      <c r="C7" s="25"/>
      <c r="D7" s="25"/>
      <c r="E7" s="25"/>
      <c r="F7" s="25"/>
      <c r="G7" s="25"/>
      <c r="H7" s="25"/>
    </row>
    <row r="8" spans="1:8" ht="18.399999999999999" customHeight="1">
      <c r="A8" s="27" t="s">
        <v>1424</v>
      </c>
      <c r="B8" s="25">
        <f t="shared" si="0"/>
        <v>0</v>
      </c>
      <c r="C8" s="25"/>
      <c r="D8" s="25"/>
      <c r="E8" s="25"/>
      <c r="F8" s="25"/>
      <c r="G8" s="25"/>
      <c r="H8" s="25"/>
    </row>
    <row r="9" spans="1:8" ht="18.399999999999999" customHeight="1">
      <c r="A9" s="27" t="s">
        <v>1436</v>
      </c>
      <c r="B9" s="25">
        <f t="shared" si="0"/>
        <v>0</v>
      </c>
      <c r="C9" s="25"/>
      <c r="D9" s="25"/>
      <c r="E9" s="25"/>
      <c r="F9" s="25"/>
      <c r="G9" s="25"/>
      <c r="H9" s="25"/>
    </row>
    <row r="10" spans="1:8" ht="18.399999999999999" customHeight="1">
      <c r="A10" s="24" t="s">
        <v>1442</v>
      </c>
      <c r="B10" s="25">
        <f t="shared" si="0"/>
        <v>500</v>
      </c>
      <c r="C10" s="25">
        <f>SUM(C11:C13)</f>
        <v>0</v>
      </c>
      <c r="D10" s="25">
        <f t="shared" ref="D10:H10" si="1">SUM(D11:D13)</f>
        <v>0</v>
      </c>
      <c r="E10" s="25">
        <f t="shared" si="1"/>
        <v>500</v>
      </c>
      <c r="F10" s="25">
        <f t="shared" si="1"/>
        <v>0</v>
      </c>
      <c r="G10" s="25">
        <f t="shared" si="1"/>
        <v>0</v>
      </c>
      <c r="H10" s="25">
        <f t="shared" si="1"/>
        <v>0</v>
      </c>
    </row>
    <row r="11" spans="1:8" ht="18.399999999999999" customHeight="1">
      <c r="A11" s="27" t="s">
        <v>1444</v>
      </c>
      <c r="B11" s="25">
        <f t="shared" si="0"/>
        <v>500</v>
      </c>
      <c r="C11" s="25"/>
      <c r="D11" s="25"/>
      <c r="E11" s="25">
        <v>500</v>
      </c>
      <c r="F11" s="25"/>
      <c r="G11" s="25"/>
      <c r="H11" s="25"/>
    </row>
    <row r="12" spans="1:8" ht="18.399999999999999" customHeight="1">
      <c r="A12" s="27" t="s">
        <v>1452</v>
      </c>
      <c r="B12" s="25">
        <f t="shared" si="0"/>
        <v>0</v>
      </c>
      <c r="C12" s="25"/>
      <c r="D12" s="25"/>
      <c r="E12" s="25"/>
      <c r="F12" s="25"/>
      <c r="G12" s="25"/>
      <c r="H12" s="25"/>
    </row>
    <row r="13" spans="1:8" ht="18.399999999999999" customHeight="1">
      <c r="A13" s="27" t="s">
        <v>1458</v>
      </c>
      <c r="B13" s="25">
        <f t="shared" si="0"/>
        <v>0</v>
      </c>
      <c r="C13" s="25"/>
      <c r="D13" s="25"/>
      <c r="E13" s="25"/>
      <c r="F13" s="25"/>
      <c r="G13" s="25"/>
      <c r="H13" s="25"/>
    </row>
    <row r="14" spans="1:8" ht="18.399999999999999" customHeight="1">
      <c r="A14" s="24" t="s">
        <v>1463</v>
      </c>
      <c r="B14" s="25">
        <f t="shared" si="0"/>
        <v>0</v>
      </c>
      <c r="C14" s="25"/>
      <c r="D14" s="25"/>
      <c r="E14" s="25"/>
      <c r="F14" s="25"/>
      <c r="G14" s="25"/>
      <c r="H14" s="25"/>
    </row>
    <row r="15" spans="1:8" ht="18.399999999999999" customHeight="1">
      <c r="A15" s="24" t="s">
        <v>1465</v>
      </c>
      <c r="B15" s="25">
        <f t="shared" si="0"/>
        <v>0</v>
      </c>
      <c r="C15" s="25"/>
      <c r="D15" s="25"/>
      <c r="E15" s="25"/>
      <c r="F15" s="25"/>
      <c r="G15" s="25"/>
      <c r="H15" s="25"/>
    </row>
    <row r="16" spans="1:8" ht="18.399999999999999" customHeight="1">
      <c r="A16" s="24" t="s">
        <v>1475</v>
      </c>
      <c r="B16" s="25">
        <f t="shared" si="0"/>
        <v>0</v>
      </c>
      <c r="C16" s="25"/>
      <c r="D16" s="25"/>
      <c r="E16" s="25"/>
      <c r="F16" s="25"/>
      <c r="G16" s="25"/>
      <c r="H16" s="25"/>
    </row>
    <row r="17" spans="1:8" ht="18.399999999999999" customHeight="1">
      <c r="A17" s="24" t="s">
        <v>1485</v>
      </c>
      <c r="B17" s="25">
        <f t="shared" si="0"/>
        <v>14570</v>
      </c>
      <c r="C17" s="25">
        <f>SUM(C18:C27)</f>
        <v>14570</v>
      </c>
      <c r="D17" s="25">
        <f t="shared" ref="D17:H17" si="2">SUM(D18:D27)</f>
        <v>0</v>
      </c>
      <c r="E17" s="25">
        <f t="shared" si="2"/>
        <v>0</v>
      </c>
      <c r="F17" s="25">
        <f t="shared" si="2"/>
        <v>0</v>
      </c>
      <c r="G17" s="25">
        <f t="shared" si="2"/>
        <v>0</v>
      </c>
      <c r="H17" s="25">
        <f t="shared" si="2"/>
        <v>0</v>
      </c>
    </row>
    <row r="18" spans="1:8" ht="18.399999999999999" customHeight="1">
      <c r="A18" s="24" t="s">
        <v>1487</v>
      </c>
      <c r="B18" s="25">
        <f t="shared" si="0"/>
        <v>14570</v>
      </c>
      <c r="C18" s="25">
        <v>14570</v>
      </c>
      <c r="D18" s="25"/>
      <c r="E18" s="25"/>
      <c r="F18" s="25"/>
      <c r="G18" s="25"/>
      <c r="H18" s="25"/>
    </row>
    <row r="19" spans="1:8" ht="18.399999999999999" customHeight="1">
      <c r="A19" s="24" t="s">
        <v>1507</v>
      </c>
      <c r="B19" s="25">
        <f t="shared" si="0"/>
        <v>0</v>
      </c>
      <c r="C19" s="25"/>
      <c r="D19" s="25"/>
      <c r="E19" s="25"/>
      <c r="F19" s="25"/>
      <c r="G19" s="25"/>
      <c r="H19" s="25"/>
    </row>
    <row r="20" spans="1:8" ht="18.399999999999999" customHeight="1">
      <c r="A20" s="24" t="s">
        <v>1509</v>
      </c>
      <c r="B20" s="25">
        <f t="shared" si="0"/>
        <v>0</v>
      </c>
      <c r="C20" s="25"/>
      <c r="D20" s="25"/>
      <c r="E20" s="25"/>
      <c r="F20" s="25"/>
      <c r="G20" s="25"/>
      <c r="H20" s="25"/>
    </row>
    <row r="21" spans="1:8" ht="18.399999999999999" customHeight="1">
      <c r="A21" s="24" t="s">
        <v>1510</v>
      </c>
      <c r="B21" s="25">
        <f t="shared" si="0"/>
        <v>0</v>
      </c>
      <c r="C21" s="25"/>
      <c r="D21" s="25"/>
      <c r="E21" s="25"/>
      <c r="F21" s="25"/>
      <c r="G21" s="25"/>
      <c r="H21" s="25"/>
    </row>
    <row r="22" spans="1:8" ht="18.399999999999999" customHeight="1">
      <c r="A22" s="24" t="s">
        <v>1679</v>
      </c>
      <c r="B22" s="25">
        <f t="shared" si="0"/>
        <v>0</v>
      </c>
      <c r="C22" s="25"/>
      <c r="D22" s="25"/>
      <c r="E22" s="25"/>
      <c r="F22" s="25"/>
      <c r="G22" s="25"/>
      <c r="H22" s="25"/>
    </row>
    <row r="23" spans="1:8" ht="18.399999999999999" customHeight="1">
      <c r="A23" s="24" t="s">
        <v>1520</v>
      </c>
      <c r="B23" s="25">
        <f t="shared" si="0"/>
        <v>0</v>
      </c>
      <c r="C23" s="25"/>
      <c r="D23" s="25"/>
      <c r="E23" s="25"/>
      <c r="F23" s="25"/>
      <c r="G23" s="25"/>
      <c r="H23" s="25"/>
    </row>
    <row r="24" spans="1:8" ht="18.399999999999999" customHeight="1">
      <c r="A24" s="24" t="s">
        <v>1522</v>
      </c>
      <c r="B24" s="25">
        <f t="shared" si="0"/>
        <v>0</v>
      </c>
      <c r="C24" s="25"/>
      <c r="D24" s="25"/>
      <c r="E24" s="25"/>
      <c r="F24" s="25"/>
      <c r="G24" s="25"/>
      <c r="H24" s="25"/>
    </row>
    <row r="25" spans="1:8" ht="18.399999999999999" customHeight="1">
      <c r="A25" s="24" t="s">
        <v>1524</v>
      </c>
      <c r="B25" s="25">
        <f t="shared" si="0"/>
        <v>0</v>
      </c>
      <c r="C25" s="25"/>
      <c r="D25" s="25"/>
      <c r="E25" s="25"/>
      <c r="F25" s="25"/>
      <c r="G25" s="25"/>
      <c r="H25" s="25"/>
    </row>
    <row r="26" spans="1:8" ht="18.399999999999999" customHeight="1">
      <c r="A26" s="24" t="s">
        <v>1526</v>
      </c>
      <c r="B26" s="25">
        <f t="shared" si="0"/>
        <v>0</v>
      </c>
      <c r="C26" s="25"/>
      <c r="D26" s="25"/>
      <c r="E26" s="25"/>
      <c r="F26" s="25"/>
      <c r="G26" s="25"/>
      <c r="H26" s="25"/>
    </row>
    <row r="27" spans="1:8" ht="18.399999999999999" customHeight="1">
      <c r="A27" s="24" t="s">
        <v>1528</v>
      </c>
      <c r="B27" s="25">
        <f t="shared" si="0"/>
        <v>0</v>
      </c>
      <c r="C27" s="25"/>
      <c r="D27" s="25"/>
      <c r="E27" s="25"/>
      <c r="F27" s="25"/>
      <c r="G27" s="25"/>
      <c r="H27" s="25"/>
    </row>
    <row r="28" spans="1:8" ht="18.399999999999999" customHeight="1">
      <c r="A28" s="24" t="s">
        <v>1530</v>
      </c>
      <c r="B28" s="25">
        <f t="shared" si="0"/>
        <v>300</v>
      </c>
      <c r="C28" s="25">
        <f>SUM(C29:C33)</f>
        <v>160</v>
      </c>
      <c r="D28" s="25">
        <f t="shared" ref="D28:H28" si="3">SUM(D29:D33)</f>
        <v>0</v>
      </c>
      <c r="E28" s="25">
        <f t="shared" si="3"/>
        <v>140</v>
      </c>
      <c r="F28" s="25">
        <f t="shared" si="3"/>
        <v>0</v>
      </c>
      <c r="G28" s="25">
        <f t="shared" si="3"/>
        <v>0</v>
      </c>
      <c r="H28" s="25">
        <f t="shared" si="3"/>
        <v>0</v>
      </c>
    </row>
    <row r="29" spans="1:8" ht="18.399999999999999" customHeight="1">
      <c r="A29" s="24" t="s">
        <v>1531</v>
      </c>
      <c r="B29" s="25">
        <f t="shared" si="0"/>
        <v>300</v>
      </c>
      <c r="C29" s="25">
        <v>160</v>
      </c>
      <c r="D29" s="25"/>
      <c r="E29" s="25">
        <v>140</v>
      </c>
      <c r="F29" s="25"/>
      <c r="G29" s="25"/>
      <c r="H29" s="25"/>
    </row>
    <row r="30" spans="1:8" ht="18.399999999999999" customHeight="1">
      <c r="A30" s="28" t="s">
        <v>1535</v>
      </c>
      <c r="B30" s="25">
        <f t="shared" si="0"/>
        <v>0</v>
      </c>
      <c r="C30" s="25"/>
      <c r="D30" s="25"/>
      <c r="E30" s="25"/>
      <c r="F30" s="25"/>
      <c r="G30" s="25"/>
      <c r="H30" s="25"/>
    </row>
    <row r="31" spans="1:8" ht="18.399999999999999" customHeight="1">
      <c r="A31" s="28" t="s">
        <v>1538</v>
      </c>
      <c r="B31" s="25">
        <f t="shared" si="0"/>
        <v>0</v>
      </c>
      <c r="C31" s="25"/>
      <c r="D31" s="25"/>
      <c r="E31" s="25"/>
      <c r="F31" s="25"/>
      <c r="G31" s="25"/>
      <c r="H31" s="25"/>
    </row>
    <row r="32" spans="1:8" ht="18.399999999999999" customHeight="1">
      <c r="A32" s="29" t="s">
        <v>1680</v>
      </c>
      <c r="B32" s="25">
        <f t="shared" si="0"/>
        <v>0</v>
      </c>
      <c r="C32" s="25"/>
      <c r="D32" s="25"/>
      <c r="E32" s="25"/>
      <c r="F32" s="25"/>
      <c r="G32" s="25"/>
      <c r="H32" s="25"/>
    </row>
    <row r="33" spans="1:8" ht="18.399999999999999" customHeight="1">
      <c r="A33" s="29" t="s">
        <v>1681</v>
      </c>
      <c r="B33" s="25">
        <f t="shared" si="0"/>
        <v>0</v>
      </c>
      <c r="C33" s="25"/>
      <c r="D33" s="25"/>
      <c r="E33" s="25"/>
      <c r="F33" s="25"/>
      <c r="G33" s="25"/>
      <c r="H33" s="25"/>
    </row>
    <row r="34" spans="1:8" ht="18.399999999999999" customHeight="1">
      <c r="A34" s="27" t="s">
        <v>1542</v>
      </c>
      <c r="B34" s="25">
        <f t="shared" si="0"/>
        <v>0</v>
      </c>
      <c r="C34" s="25"/>
      <c r="D34" s="25"/>
      <c r="E34" s="25"/>
      <c r="F34" s="25"/>
      <c r="G34" s="25"/>
      <c r="H34" s="25"/>
    </row>
    <row r="35" spans="1:8" ht="18.399999999999999" customHeight="1">
      <c r="A35" s="28" t="s">
        <v>1543</v>
      </c>
      <c r="B35" s="25">
        <f t="shared" si="0"/>
        <v>0</v>
      </c>
      <c r="C35" s="25"/>
      <c r="D35" s="25"/>
      <c r="E35" s="25"/>
      <c r="F35" s="25"/>
      <c r="G35" s="25"/>
      <c r="H35" s="25"/>
    </row>
    <row r="36" spans="1:8" ht="18.399999999999999" customHeight="1">
      <c r="A36" s="28" t="s">
        <v>1546</v>
      </c>
      <c r="B36" s="25">
        <f t="shared" si="0"/>
        <v>0</v>
      </c>
      <c r="C36" s="25"/>
      <c r="D36" s="25"/>
      <c r="E36" s="25"/>
      <c r="F36" s="25"/>
      <c r="G36" s="25"/>
      <c r="H36" s="25"/>
    </row>
    <row r="37" spans="1:8" ht="18.399999999999999" customHeight="1">
      <c r="A37" s="28" t="s">
        <v>1550</v>
      </c>
      <c r="B37" s="25">
        <f t="shared" si="0"/>
        <v>0</v>
      </c>
      <c r="C37" s="25"/>
      <c r="D37" s="25"/>
      <c r="E37" s="25"/>
      <c r="F37" s="25"/>
      <c r="G37" s="25"/>
      <c r="H37" s="25"/>
    </row>
    <row r="38" spans="1:8" ht="18.399999999999999" customHeight="1">
      <c r="A38" s="28" t="s">
        <v>1559</v>
      </c>
      <c r="B38" s="25">
        <f t="shared" si="0"/>
        <v>0</v>
      </c>
      <c r="C38" s="25"/>
      <c r="D38" s="25"/>
      <c r="E38" s="25"/>
      <c r="F38" s="25"/>
      <c r="G38" s="25"/>
      <c r="H38" s="25"/>
    </row>
    <row r="39" spans="1:8" ht="18.399999999999999" customHeight="1">
      <c r="A39" s="28" t="s">
        <v>1566</v>
      </c>
      <c r="B39" s="25">
        <f t="shared" si="0"/>
        <v>0</v>
      </c>
      <c r="C39" s="25"/>
      <c r="D39" s="25"/>
      <c r="E39" s="25"/>
      <c r="F39" s="25"/>
      <c r="G39" s="25"/>
      <c r="H39" s="25"/>
    </row>
    <row r="40" spans="1:8" ht="18.399999999999999" customHeight="1">
      <c r="A40" s="28" t="s">
        <v>1574</v>
      </c>
      <c r="B40" s="25">
        <f t="shared" si="0"/>
        <v>0</v>
      </c>
      <c r="C40" s="25"/>
      <c r="D40" s="25"/>
      <c r="E40" s="25"/>
      <c r="F40" s="25"/>
      <c r="G40" s="25"/>
      <c r="H40" s="25"/>
    </row>
    <row r="41" spans="1:8" ht="18.399999999999999" customHeight="1">
      <c r="A41" s="28" t="s">
        <v>1576</v>
      </c>
      <c r="B41" s="25">
        <f t="shared" si="0"/>
        <v>0</v>
      </c>
      <c r="C41" s="25"/>
      <c r="D41" s="25"/>
      <c r="E41" s="25"/>
      <c r="F41" s="25"/>
      <c r="G41" s="25"/>
      <c r="H41" s="25"/>
    </row>
    <row r="42" spans="1:8" ht="18.399999999999999" customHeight="1">
      <c r="A42" s="28" t="s">
        <v>1578</v>
      </c>
      <c r="B42" s="25">
        <f t="shared" si="0"/>
        <v>0</v>
      </c>
      <c r="C42" s="25"/>
      <c r="D42" s="25"/>
      <c r="E42" s="25"/>
      <c r="F42" s="25"/>
      <c r="G42" s="25"/>
      <c r="H42" s="25"/>
    </row>
    <row r="43" spans="1:8" ht="18.399999999999999" customHeight="1">
      <c r="A43" s="27" t="s">
        <v>1579</v>
      </c>
      <c r="B43" s="25">
        <f t="shared" si="0"/>
        <v>0</v>
      </c>
      <c r="C43" s="25"/>
      <c r="D43" s="25"/>
      <c r="E43" s="25"/>
      <c r="F43" s="25"/>
      <c r="G43" s="25"/>
      <c r="H43" s="25"/>
    </row>
    <row r="44" spans="1:8" ht="18.399999999999999" customHeight="1">
      <c r="A44" s="28" t="s">
        <v>1580</v>
      </c>
      <c r="B44" s="25">
        <f t="shared" si="0"/>
        <v>0</v>
      </c>
      <c r="C44" s="25"/>
      <c r="D44" s="25"/>
      <c r="E44" s="25"/>
      <c r="F44" s="25"/>
      <c r="G44" s="25"/>
      <c r="H44" s="25"/>
    </row>
    <row r="45" spans="1:8" ht="18.399999999999999" customHeight="1">
      <c r="A45" s="27" t="s">
        <v>1583</v>
      </c>
      <c r="B45" s="25">
        <f t="shared" si="0"/>
        <v>3800</v>
      </c>
      <c r="C45" s="25">
        <f>SUM(C46:C48)</f>
        <v>2800</v>
      </c>
      <c r="D45" s="25">
        <f t="shared" ref="D45:H45" si="4">SUM(D46:D48)</f>
        <v>0</v>
      </c>
      <c r="E45" s="25">
        <f t="shared" si="4"/>
        <v>1000</v>
      </c>
      <c r="F45" s="25">
        <f t="shared" si="4"/>
        <v>0</v>
      </c>
      <c r="G45" s="25">
        <f t="shared" si="4"/>
        <v>0</v>
      </c>
      <c r="H45" s="25">
        <f t="shared" si="4"/>
        <v>0</v>
      </c>
    </row>
    <row r="46" spans="1:8" ht="18.399999999999999" customHeight="1">
      <c r="A46" s="28" t="s">
        <v>1584</v>
      </c>
      <c r="B46" s="25">
        <f t="shared" si="0"/>
        <v>2250</v>
      </c>
      <c r="C46" s="25">
        <v>2250</v>
      </c>
      <c r="D46" s="25"/>
      <c r="E46" s="25"/>
      <c r="F46" s="25"/>
      <c r="G46" s="25"/>
      <c r="H46" s="25"/>
    </row>
    <row r="47" spans="1:8" ht="18.399999999999999" customHeight="1">
      <c r="A47" s="28" t="s">
        <v>1588</v>
      </c>
      <c r="B47" s="25">
        <f t="shared" si="0"/>
        <v>0</v>
      </c>
      <c r="C47" s="25"/>
      <c r="D47" s="25"/>
      <c r="E47" s="25"/>
      <c r="F47" s="25"/>
      <c r="G47" s="25"/>
      <c r="H47" s="25"/>
    </row>
    <row r="48" spans="1:8" ht="18.399999999999999" customHeight="1">
      <c r="A48" s="28" t="s">
        <v>1598</v>
      </c>
      <c r="B48" s="25">
        <f t="shared" si="0"/>
        <v>1550</v>
      </c>
      <c r="C48" s="25">
        <v>550</v>
      </c>
      <c r="D48" s="25"/>
      <c r="E48" s="25">
        <v>1000</v>
      </c>
      <c r="F48" s="25"/>
      <c r="G48" s="25"/>
      <c r="H48" s="25"/>
    </row>
    <row r="49" spans="1:8" ht="18.399999999999999" customHeight="1">
      <c r="A49" s="27" t="s">
        <v>1609</v>
      </c>
      <c r="B49" s="25">
        <f t="shared" si="0"/>
        <v>20899</v>
      </c>
      <c r="C49" s="25">
        <v>20899</v>
      </c>
      <c r="D49" s="25"/>
      <c r="E49" s="25"/>
      <c r="F49" s="25"/>
      <c r="G49" s="25"/>
      <c r="H49" s="25"/>
    </row>
    <row r="50" spans="1:8" ht="18.399999999999999" customHeight="1">
      <c r="A50" s="27" t="s">
        <v>1625</v>
      </c>
      <c r="B50" s="25">
        <f t="shared" si="0"/>
        <v>131</v>
      </c>
      <c r="C50" s="25">
        <v>131</v>
      </c>
      <c r="D50" s="25"/>
      <c r="E50" s="25"/>
      <c r="F50" s="25"/>
      <c r="G50" s="25"/>
      <c r="H50" s="25"/>
    </row>
    <row r="51" spans="1:8" ht="18.399999999999999" customHeight="1">
      <c r="A51" s="30" t="s">
        <v>1641</v>
      </c>
      <c r="B51" s="25">
        <f t="shared" si="0"/>
        <v>0</v>
      </c>
      <c r="C51" s="25"/>
      <c r="D51" s="25"/>
      <c r="E51" s="25"/>
      <c r="F51" s="25"/>
      <c r="G51" s="25"/>
      <c r="H51" s="25"/>
    </row>
    <row r="52" spans="1:8" ht="20.100000000000001" customHeight="1">
      <c r="A52" s="30"/>
      <c r="B52" s="25">
        <f t="shared" si="0"/>
        <v>0</v>
      </c>
      <c r="C52" s="25"/>
      <c r="D52" s="25"/>
      <c r="E52" s="25"/>
      <c r="F52" s="25"/>
      <c r="G52" s="25"/>
      <c r="H52" s="25"/>
    </row>
    <row r="53" spans="1:8" ht="20.100000000000001" customHeight="1">
      <c r="A53" s="30"/>
      <c r="B53" s="25">
        <f t="shared" si="0"/>
        <v>0</v>
      </c>
      <c r="C53" s="25"/>
      <c r="D53" s="25"/>
      <c r="E53" s="25"/>
      <c r="F53" s="25"/>
      <c r="G53" s="25"/>
      <c r="H53" s="25"/>
    </row>
    <row r="54" spans="1:8" ht="20.100000000000001" customHeight="1">
      <c r="A54" s="31" t="s">
        <v>1045</v>
      </c>
      <c r="B54" s="25">
        <f t="shared" si="0"/>
        <v>40200</v>
      </c>
      <c r="C54" s="25">
        <f>C6+C10+C14+C17+C28+C34+C43+C45+C49+C50+C51</f>
        <v>38560</v>
      </c>
      <c r="D54" s="25">
        <f t="shared" ref="D54:H54" si="5">D6+D10+D14+D17+D28+D34+D43+D45+D49+D50+D51</f>
        <v>0</v>
      </c>
      <c r="E54" s="25">
        <f t="shared" si="5"/>
        <v>1640</v>
      </c>
      <c r="F54" s="25">
        <f t="shared" si="5"/>
        <v>0</v>
      </c>
      <c r="G54" s="25">
        <f t="shared" si="5"/>
        <v>0</v>
      </c>
      <c r="H54" s="25">
        <f t="shared" si="5"/>
        <v>0</v>
      </c>
    </row>
    <row r="55" spans="1:8" ht="20.100000000000001" customHeight="1"/>
  </sheetData>
  <mergeCells count="9">
    <mergeCell ref="A2:H2"/>
    <mergeCell ref="A4:A5"/>
    <mergeCell ref="B4:B5"/>
    <mergeCell ref="C4:C5"/>
    <mergeCell ref="D4:D5"/>
    <mergeCell ref="E4:E5"/>
    <mergeCell ref="F4:F5"/>
    <mergeCell ref="G4:G5"/>
    <mergeCell ref="H4:H5"/>
  </mergeCells>
  <phoneticPr fontId="31" type="noConversion"/>
  <printOptions horizontalCentered="1"/>
  <pageMargins left="0.46875" right="0.46875" top="0.58888888888888902" bottom="0.46875" header="0.30902777777777801" footer="0.30902777777777801"/>
  <pageSetup paperSize="9" scale="80" orientation="landscape"/>
</worksheet>
</file>

<file path=xl/worksheets/sheet15.xml><?xml version="1.0" encoding="utf-8"?>
<worksheet xmlns="http://schemas.openxmlformats.org/spreadsheetml/2006/main" xmlns:r="http://schemas.openxmlformats.org/officeDocument/2006/relationships">
  <sheetPr>
    <tabColor rgb="FF92D050"/>
    <pageSetUpPr fitToPage="1"/>
  </sheetPr>
  <dimension ref="A1:P19"/>
  <sheetViews>
    <sheetView workbookViewId="0">
      <selection activeCell="R15" sqref="R15"/>
    </sheetView>
  </sheetViews>
  <sheetFormatPr defaultColWidth="7.75" defaultRowHeight="13.5"/>
  <cols>
    <col min="1" max="1" width="33.75" style="2" customWidth="1"/>
    <col min="2" max="2" width="6.25" style="2" customWidth="1"/>
    <col min="3" max="8" width="9.25" style="2" customWidth="1"/>
    <col min="9" max="9" width="33.75" style="2" customWidth="1"/>
    <col min="10" max="10" width="6.25" style="2" customWidth="1"/>
    <col min="11" max="16" width="8.75" style="2" customWidth="1"/>
    <col min="17" max="16384" width="7.75" style="2"/>
  </cols>
  <sheetData>
    <row r="1" spans="1:16" ht="14.25">
      <c r="A1" s="17" t="s">
        <v>1682</v>
      </c>
    </row>
    <row r="2" spans="1:16" s="1" customFormat="1" ht="30" customHeight="1">
      <c r="A2" s="260" t="s">
        <v>1683</v>
      </c>
      <c r="B2" s="260"/>
      <c r="C2" s="260"/>
      <c r="D2" s="260"/>
      <c r="E2" s="260"/>
      <c r="F2" s="260"/>
      <c r="G2" s="260"/>
      <c r="H2" s="260"/>
      <c r="I2" s="260"/>
      <c r="J2" s="260"/>
      <c r="K2" s="260"/>
      <c r="L2" s="260"/>
      <c r="M2" s="260"/>
      <c r="N2" s="260"/>
      <c r="O2" s="260"/>
      <c r="P2" s="260"/>
    </row>
    <row r="3" spans="1:16" ht="21" customHeight="1">
      <c r="A3" s="323" t="s">
        <v>25</v>
      </c>
      <c r="B3" s="324"/>
      <c r="C3" s="324"/>
      <c r="D3" s="324"/>
      <c r="E3" s="324"/>
      <c r="F3" s="324"/>
      <c r="G3" s="324"/>
      <c r="H3" s="324"/>
      <c r="I3" s="324"/>
      <c r="J3" s="324"/>
      <c r="K3" s="324"/>
      <c r="L3" s="324"/>
      <c r="M3" s="324"/>
      <c r="N3" s="324"/>
      <c r="O3" s="324"/>
      <c r="P3" s="324"/>
    </row>
    <row r="4" spans="1:16" ht="20.65" customHeight="1">
      <c r="A4" s="325" t="s">
        <v>1684</v>
      </c>
      <c r="B4" s="326"/>
      <c r="C4" s="326"/>
      <c r="D4" s="326"/>
      <c r="E4" s="326"/>
      <c r="F4" s="326"/>
      <c r="G4" s="326"/>
      <c r="H4" s="326"/>
      <c r="I4" s="325" t="s">
        <v>1685</v>
      </c>
      <c r="J4" s="326"/>
      <c r="K4" s="326"/>
      <c r="L4" s="326"/>
      <c r="M4" s="326"/>
      <c r="N4" s="326"/>
      <c r="O4" s="326"/>
      <c r="P4" s="326"/>
    </row>
    <row r="5" spans="1:16" ht="20.65" customHeight="1">
      <c r="A5" s="325" t="s">
        <v>1686</v>
      </c>
      <c r="B5" s="325" t="s">
        <v>1687</v>
      </c>
      <c r="C5" s="325" t="s">
        <v>1688</v>
      </c>
      <c r="D5" s="326"/>
      <c r="E5" s="326"/>
      <c r="F5" s="325" t="s">
        <v>29</v>
      </c>
      <c r="G5" s="326"/>
      <c r="H5" s="326"/>
      <c r="I5" s="325" t="s">
        <v>1686</v>
      </c>
      <c r="J5" s="325" t="s">
        <v>1687</v>
      </c>
      <c r="K5" s="325" t="s">
        <v>1688</v>
      </c>
      <c r="L5" s="326"/>
      <c r="M5" s="326"/>
      <c r="N5" s="325" t="s">
        <v>29</v>
      </c>
      <c r="O5" s="326"/>
      <c r="P5" s="326"/>
    </row>
    <row r="6" spans="1:16" s="16" customFormat="1" ht="42.4" customHeight="1">
      <c r="A6" s="327"/>
      <c r="B6" s="327"/>
      <c r="C6" s="12" t="s">
        <v>1161</v>
      </c>
      <c r="D6" s="12" t="s">
        <v>1689</v>
      </c>
      <c r="E6" s="12" t="s">
        <v>1690</v>
      </c>
      <c r="F6" s="12" t="s">
        <v>1161</v>
      </c>
      <c r="G6" s="12" t="s">
        <v>1689</v>
      </c>
      <c r="H6" s="12" t="s">
        <v>1690</v>
      </c>
      <c r="I6" s="327"/>
      <c r="J6" s="327"/>
      <c r="K6" s="12" t="s">
        <v>1161</v>
      </c>
      <c r="L6" s="12" t="s">
        <v>1689</v>
      </c>
      <c r="M6" s="12" t="s">
        <v>1690</v>
      </c>
      <c r="N6" s="12" t="s">
        <v>1161</v>
      </c>
      <c r="O6" s="12" t="s">
        <v>1689</v>
      </c>
      <c r="P6" s="12" t="s">
        <v>1690</v>
      </c>
    </row>
    <row r="7" spans="1:16" ht="25.15" customHeight="1">
      <c r="A7" s="7" t="s">
        <v>1691</v>
      </c>
      <c r="B7" s="6"/>
      <c r="C7" s="7" t="s">
        <v>1692</v>
      </c>
      <c r="D7" s="7" t="s">
        <v>1693</v>
      </c>
      <c r="E7" s="15" t="s">
        <v>1694</v>
      </c>
      <c r="F7" s="7" t="s">
        <v>1695</v>
      </c>
      <c r="G7" s="7" t="s">
        <v>1696</v>
      </c>
      <c r="H7" s="15" t="s">
        <v>1697</v>
      </c>
      <c r="I7" s="7" t="s">
        <v>1691</v>
      </c>
      <c r="J7" s="6"/>
      <c r="K7" s="7" t="s">
        <v>1692</v>
      </c>
      <c r="L7" s="7" t="s">
        <v>1693</v>
      </c>
      <c r="M7" s="15" t="s">
        <v>1694</v>
      </c>
      <c r="N7" s="7" t="s">
        <v>1695</v>
      </c>
      <c r="O7" s="7" t="s">
        <v>1696</v>
      </c>
      <c r="P7" s="7" t="s">
        <v>1697</v>
      </c>
    </row>
    <row r="8" spans="1:16" ht="25.15" customHeight="1">
      <c r="A8" s="5" t="s">
        <v>1698</v>
      </c>
      <c r="B8" s="7" t="s">
        <v>1692</v>
      </c>
      <c r="C8" s="11"/>
      <c r="D8" s="11"/>
      <c r="E8" s="11"/>
      <c r="F8" s="11"/>
      <c r="G8" s="11"/>
      <c r="H8" s="11"/>
      <c r="I8" s="5" t="s">
        <v>1699</v>
      </c>
      <c r="J8" s="7" t="s">
        <v>1700</v>
      </c>
      <c r="K8" s="11"/>
      <c r="L8" s="11"/>
      <c r="M8" s="11"/>
      <c r="N8" s="11"/>
      <c r="O8" s="11"/>
      <c r="P8" s="11"/>
    </row>
    <row r="9" spans="1:16" ht="25.15" customHeight="1">
      <c r="A9" s="5" t="s">
        <v>1701</v>
      </c>
      <c r="B9" s="7" t="s">
        <v>1693</v>
      </c>
      <c r="C9" s="11"/>
      <c r="D9" s="11"/>
      <c r="E9" s="11"/>
      <c r="F9" s="11"/>
      <c r="G9" s="11"/>
      <c r="H9" s="11"/>
      <c r="I9" s="5" t="s">
        <v>1702</v>
      </c>
      <c r="J9" s="7" t="s">
        <v>1703</v>
      </c>
      <c r="K9" s="11"/>
      <c r="L9" s="11"/>
      <c r="M9" s="11"/>
      <c r="N9" s="11"/>
      <c r="O9" s="11"/>
      <c r="P9" s="11"/>
    </row>
    <row r="10" spans="1:16" ht="25.15" customHeight="1">
      <c r="A10" s="5" t="s">
        <v>1704</v>
      </c>
      <c r="B10" s="7" t="s">
        <v>1694</v>
      </c>
      <c r="C10" s="11"/>
      <c r="D10" s="11"/>
      <c r="E10" s="11"/>
      <c r="F10" s="11"/>
      <c r="G10" s="11"/>
      <c r="H10" s="11"/>
      <c r="I10" s="5" t="s">
        <v>1705</v>
      </c>
      <c r="J10" s="7" t="s">
        <v>1706</v>
      </c>
      <c r="K10" s="11"/>
      <c r="L10" s="11"/>
      <c r="M10" s="11"/>
      <c r="N10" s="11"/>
      <c r="O10" s="11"/>
      <c r="P10" s="11"/>
    </row>
    <row r="11" spans="1:16" ht="25.15" customHeight="1">
      <c r="A11" s="5" t="s">
        <v>1707</v>
      </c>
      <c r="B11" s="7" t="s">
        <v>1695</v>
      </c>
      <c r="C11" s="11"/>
      <c r="D11" s="11"/>
      <c r="E11" s="11"/>
      <c r="F11" s="11"/>
      <c r="G11" s="11"/>
      <c r="H11" s="11"/>
      <c r="I11" s="5" t="s">
        <v>1708</v>
      </c>
      <c r="J11" s="7" t="s">
        <v>1709</v>
      </c>
      <c r="K11" s="11"/>
      <c r="L11" s="11"/>
      <c r="M11" s="11"/>
      <c r="N11" s="11"/>
      <c r="O11" s="11"/>
      <c r="P11" s="11"/>
    </row>
    <row r="12" spans="1:16" ht="25.15" customHeight="1">
      <c r="A12" s="5" t="s">
        <v>1710</v>
      </c>
      <c r="B12" s="7" t="s">
        <v>1696</v>
      </c>
      <c r="C12" s="11"/>
      <c r="D12" s="11"/>
      <c r="E12" s="11"/>
      <c r="F12" s="11"/>
      <c r="G12" s="11"/>
      <c r="H12" s="11"/>
      <c r="I12" s="5"/>
      <c r="J12" s="7"/>
      <c r="K12" s="10"/>
      <c r="L12" s="10"/>
      <c r="M12" s="10"/>
      <c r="N12" s="10"/>
      <c r="O12" s="10"/>
      <c r="P12" s="10"/>
    </row>
    <row r="13" spans="1:16" ht="25.15" customHeight="1">
      <c r="A13" s="5"/>
      <c r="B13" s="7"/>
      <c r="C13" s="10"/>
      <c r="D13" s="10"/>
      <c r="E13" s="10"/>
      <c r="F13" s="10"/>
      <c r="G13" s="10"/>
      <c r="H13" s="10"/>
      <c r="I13" s="5"/>
      <c r="J13" s="7"/>
      <c r="K13" s="10"/>
      <c r="L13" s="10"/>
      <c r="M13" s="10"/>
      <c r="N13" s="10"/>
      <c r="O13" s="10"/>
      <c r="P13" s="10"/>
    </row>
    <row r="14" spans="1:16" ht="25.15" customHeight="1">
      <c r="A14" s="7" t="s">
        <v>1711</v>
      </c>
      <c r="B14" s="7" t="s">
        <v>1697</v>
      </c>
      <c r="C14" s="11"/>
      <c r="D14" s="11"/>
      <c r="E14" s="11"/>
      <c r="F14" s="11"/>
      <c r="G14" s="11"/>
      <c r="H14" s="11"/>
      <c r="I14" s="7" t="s">
        <v>1712</v>
      </c>
      <c r="J14" s="7" t="s">
        <v>1713</v>
      </c>
      <c r="K14" s="11"/>
      <c r="L14" s="11"/>
      <c r="M14" s="11"/>
      <c r="N14" s="11"/>
      <c r="O14" s="11"/>
      <c r="P14" s="11"/>
    </row>
    <row r="15" spans="1:16" ht="25.15" customHeight="1">
      <c r="A15" s="5" t="s">
        <v>1714</v>
      </c>
      <c r="B15" s="7" t="s">
        <v>1715</v>
      </c>
      <c r="C15" s="11"/>
      <c r="D15" s="11"/>
      <c r="E15" s="11"/>
      <c r="F15" s="11"/>
      <c r="G15" s="11"/>
      <c r="H15" s="11"/>
      <c r="I15" s="5" t="s">
        <v>1716</v>
      </c>
      <c r="J15" s="7" t="s">
        <v>1717</v>
      </c>
      <c r="K15" s="11"/>
      <c r="L15" s="11"/>
      <c r="M15" s="10"/>
      <c r="N15" s="11"/>
      <c r="O15" s="11"/>
      <c r="P15" s="10"/>
    </row>
    <row r="16" spans="1:16" ht="25.15" customHeight="1">
      <c r="A16" s="5" t="s">
        <v>1718</v>
      </c>
      <c r="B16" s="7" t="s">
        <v>1719</v>
      </c>
      <c r="C16" s="11"/>
      <c r="D16" s="11"/>
      <c r="E16" s="11"/>
      <c r="F16" s="11"/>
      <c r="G16" s="11"/>
      <c r="H16" s="10"/>
      <c r="I16" s="5" t="s">
        <v>1720</v>
      </c>
      <c r="J16" s="7" t="s">
        <v>1721</v>
      </c>
      <c r="K16" s="11"/>
      <c r="L16" s="11"/>
      <c r="M16" s="11"/>
      <c r="N16" s="11"/>
      <c r="O16" s="11"/>
      <c r="P16" s="11"/>
    </row>
    <row r="17" spans="1:16" ht="25.15" customHeight="1">
      <c r="A17" s="5" t="s">
        <v>1722</v>
      </c>
      <c r="B17" s="7" t="s">
        <v>1723</v>
      </c>
      <c r="C17" s="11"/>
      <c r="D17" s="11"/>
      <c r="E17" s="11"/>
      <c r="F17" s="11"/>
      <c r="G17" s="11"/>
      <c r="H17" s="11"/>
      <c r="I17" s="5" t="s">
        <v>1724</v>
      </c>
      <c r="J17" s="7" t="s">
        <v>1725</v>
      </c>
      <c r="K17" s="11"/>
      <c r="L17" s="11"/>
      <c r="M17" s="11"/>
      <c r="N17" s="11"/>
      <c r="O17" s="11"/>
      <c r="P17" s="11"/>
    </row>
    <row r="18" spans="1:16" ht="25.15" customHeight="1">
      <c r="A18" s="7"/>
      <c r="B18" s="7"/>
      <c r="C18" s="10"/>
      <c r="D18" s="10"/>
      <c r="E18" s="10"/>
      <c r="F18" s="10"/>
      <c r="G18" s="10"/>
      <c r="H18" s="10"/>
      <c r="I18" s="5" t="s">
        <v>1726</v>
      </c>
      <c r="J18" s="7" t="s">
        <v>1727</v>
      </c>
      <c r="K18" s="11"/>
      <c r="L18" s="11"/>
      <c r="M18" s="11"/>
      <c r="N18" s="10"/>
      <c r="O18" s="10"/>
      <c r="P18" s="10"/>
    </row>
    <row r="19" spans="1:16" ht="25.15" customHeight="1">
      <c r="A19" s="7" t="s">
        <v>1728</v>
      </c>
      <c r="B19" s="7" t="s">
        <v>1729</v>
      </c>
      <c r="C19" s="11"/>
      <c r="D19" s="11"/>
      <c r="E19" s="11"/>
      <c r="F19" s="11"/>
      <c r="G19" s="11"/>
      <c r="H19" s="11"/>
      <c r="I19" s="7" t="s">
        <v>1730</v>
      </c>
      <c r="J19" s="7" t="s">
        <v>1731</v>
      </c>
      <c r="K19" s="11"/>
      <c r="L19" s="11"/>
      <c r="M19" s="11"/>
      <c r="N19" s="11"/>
      <c r="O19" s="11"/>
      <c r="P19" s="11"/>
    </row>
  </sheetData>
  <mergeCells count="12">
    <mergeCell ref="A2:P2"/>
    <mergeCell ref="A3:P3"/>
    <mergeCell ref="A4:H4"/>
    <mergeCell ref="I4:P4"/>
    <mergeCell ref="C5:E5"/>
    <mergeCell ref="F5:H5"/>
    <mergeCell ref="K5:M5"/>
    <mergeCell ref="N5:P5"/>
    <mergeCell ref="A5:A6"/>
    <mergeCell ref="B5:B6"/>
    <mergeCell ref="I5:I6"/>
    <mergeCell ref="J5:J6"/>
  </mergeCells>
  <phoneticPr fontId="31" type="noConversion"/>
  <pageMargins left="0.75138888888888899" right="0.75138888888888899" top="1" bottom="1" header="0.5" footer="0.5"/>
  <pageSetup paperSize="9" scale="64" orientation="landscape" horizontalDpi="300" verticalDpi="300"/>
  <headerFooter scaleWithDoc="0" alignWithMargins="0"/>
</worksheet>
</file>

<file path=xl/worksheets/sheet16.xml><?xml version="1.0" encoding="utf-8"?>
<worksheet xmlns="http://schemas.openxmlformats.org/spreadsheetml/2006/main" xmlns:r="http://schemas.openxmlformats.org/officeDocument/2006/relationships">
  <sheetPr>
    <tabColor rgb="FF92D050"/>
    <pageSetUpPr fitToPage="1"/>
  </sheetPr>
  <dimension ref="A1:I20"/>
  <sheetViews>
    <sheetView workbookViewId="0">
      <selection activeCell="P13" sqref="P13"/>
    </sheetView>
  </sheetViews>
  <sheetFormatPr defaultColWidth="7.75" defaultRowHeight="13.5"/>
  <cols>
    <col min="1" max="1" width="9.75" style="2" customWidth="1"/>
    <col min="2" max="2" width="34.625" style="2" customWidth="1"/>
    <col min="3" max="9" width="12.25" style="2" customWidth="1"/>
    <col min="10" max="16384" width="7.75" style="2"/>
  </cols>
  <sheetData>
    <row r="1" spans="1:9" ht="14.25">
      <c r="A1" s="3" t="s">
        <v>1732</v>
      </c>
    </row>
    <row r="2" spans="1:9" s="1" customFormat="1" ht="34.9" customHeight="1">
      <c r="A2" s="328" t="s">
        <v>1733</v>
      </c>
      <c r="B2" s="329"/>
      <c r="C2" s="329"/>
      <c r="D2" s="329"/>
      <c r="E2" s="329"/>
      <c r="F2" s="329"/>
      <c r="G2" s="329"/>
      <c r="H2" s="329"/>
      <c r="I2" s="329"/>
    </row>
    <row r="3" spans="1:9" ht="21" customHeight="1">
      <c r="A3" s="323" t="s">
        <v>25</v>
      </c>
      <c r="B3" s="324"/>
      <c r="C3" s="324"/>
      <c r="D3" s="324"/>
      <c r="E3" s="324"/>
      <c r="F3" s="324"/>
      <c r="G3" s="324"/>
      <c r="H3" s="324"/>
      <c r="I3" s="324"/>
    </row>
    <row r="4" spans="1:9" ht="33.4" customHeight="1">
      <c r="A4" s="330" t="s">
        <v>1734</v>
      </c>
      <c r="B4" s="330" t="s">
        <v>1735</v>
      </c>
      <c r="C4" s="330" t="s">
        <v>1736</v>
      </c>
      <c r="D4" s="326"/>
      <c r="E4" s="326"/>
      <c r="F4" s="330" t="s">
        <v>1737</v>
      </c>
      <c r="G4" s="326"/>
      <c r="H4" s="326"/>
      <c r="I4" s="330" t="s">
        <v>1738</v>
      </c>
    </row>
    <row r="5" spans="1:9" ht="33.4" customHeight="1">
      <c r="A5" s="326"/>
      <c r="B5" s="326"/>
      <c r="C5" s="12" t="s">
        <v>1217</v>
      </c>
      <c r="D5" s="12" t="s">
        <v>1689</v>
      </c>
      <c r="E5" s="12" t="s">
        <v>1690</v>
      </c>
      <c r="F5" s="12" t="s">
        <v>1217</v>
      </c>
      <c r="G5" s="12" t="s">
        <v>1689</v>
      </c>
      <c r="H5" s="12" t="s">
        <v>1690</v>
      </c>
      <c r="I5" s="326"/>
    </row>
    <row r="6" spans="1:9" ht="25.15" customHeight="1">
      <c r="A6" s="6"/>
      <c r="B6" s="7" t="s">
        <v>1691</v>
      </c>
      <c r="C6" s="15" t="s">
        <v>1692</v>
      </c>
      <c r="D6" s="15" t="s">
        <v>1693</v>
      </c>
      <c r="E6" s="15" t="s">
        <v>1694</v>
      </c>
      <c r="F6" s="15" t="s">
        <v>1695</v>
      </c>
      <c r="G6" s="15" t="s">
        <v>1696</v>
      </c>
      <c r="H6" s="15" t="s">
        <v>1697</v>
      </c>
      <c r="I6" s="7" t="s">
        <v>1715</v>
      </c>
    </row>
    <row r="7" spans="1:9" ht="25.15" customHeight="1">
      <c r="A7" s="5" t="s">
        <v>1739</v>
      </c>
      <c r="B7" s="5" t="s">
        <v>1698</v>
      </c>
      <c r="C7" s="11"/>
      <c r="D7" s="11"/>
      <c r="E7" s="11"/>
      <c r="F7" s="11"/>
      <c r="G7" s="11"/>
      <c r="H7" s="11"/>
      <c r="I7" s="14"/>
    </row>
    <row r="8" spans="1:9" ht="25.15" customHeight="1">
      <c r="A8" s="13" t="s">
        <v>1740</v>
      </c>
      <c r="B8" s="13" t="s">
        <v>1740</v>
      </c>
      <c r="C8" s="11"/>
      <c r="D8" s="11"/>
      <c r="E8" s="11"/>
      <c r="F8" s="11"/>
      <c r="G8" s="11"/>
      <c r="H8" s="11"/>
      <c r="I8" s="14"/>
    </row>
    <row r="9" spans="1:9" ht="25.15" customHeight="1">
      <c r="A9" s="5" t="s">
        <v>1741</v>
      </c>
      <c r="B9" s="5" t="s">
        <v>1701</v>
      </c>
      <c r="C9" s="11"/>
      <c r="D9" s="11"/>
      <c r="E9" s="11"/>
      <c r="F9" s="11"/>
      <c r="G9" s="11"/>
      <c r="H9" s="11"/>
      <c r="I9" s="14"/>
    </row>
    <row r="10" spans="1:9" ht="25.15" customHeight="1">
      <c r="A10" s="13" t="s">
        <v>1740</v>
      </c>
      <c r="B10" s="13" t="s">
        <v>1740</v>
      </c>
      <c r="C10" s="11"/>
      <c r="D10" s="11"/>
      <c r="E10" s="11"/>
      <c r="F10" s="11"/>
      <c r="G10" s="11"/>
      <c r="H10" s="11"/>
      <c r="I10" s="14"/>
    </row>
    <row r="11" spans="1:9" ht="25.15" customHeight="1">
      <c r="A11" s="5" t="s">
        <v>1742</v>
      </c>
      <c r="B11" s="5" t="s">
        <v>1704</v>
      </c>
      <c r="C11" s="11"/>
      <c r="D11" s="11"/>
      <c r="E11" s="11"/>
      <c r="F11" s="11"/>
      <c r="G11" s="11"/>
      <c r="H11" s="11"/>
      <c r="I11" s="14"/>
    </row>
    <row r="12" spans="1:9" ht="25.15" customHeight="1">
      <c r="A12" s="13" t="s">
        <v>1740</v>
      </c>
      <c r="B12" s="13" t="s">
        <v>1740</v>
      </c>
      <c r="C12" s="11"/>
      <c r="D12" s="11"/>
      <c r="E12" s="11"/>
      <c r="F12" s="11"/>
      <c r="G12" s="11"/>
      <c r="H12" s="11"/>
      <c r="I12" s="14"/>
    </row>
    <row r="13" spans="1:9" ht="25.15" customHeight="1">
      <c r="A13" s="5" t="s">
        <v>1743</v>
      </c>
      <c r="B13" s="5" t="s">
        <v>1707</v>
      </c>
      <c r="C13" s="11"/>
      <c r="D13" s="11"/>
      <c r="E13" s="11"/>
      <c r="F13" s="11"/>
      <c r="G13" s="11"/>
      <c r="H13" s="11"/>
      <c r="I13" s="14"/>
    </row>
    <row r="14" spans="1:9" ht="25.15" customHeight="1">
      <c r="A14" s="13" t="s">
        <v>1740</v>
      </c>
      <c r="B14" s="13" t="s">
        <v>1740</v>
      </c>
      <c r="C14" s="11"/>
      <c r="D14" s="11"/>
      <c r="E14" s="11"/>
      <c r="F14" s="11"/>
      <c r="G14" s="11"/>
      <c r="H14" s="11"/>
      <c r="I14" s="14"/>
    </row>
    <row r="15" spans="1:9" ht="25.15" customHeight="1">
      <c r="A15" s="5" t="s">
        <v>1744</v>
      </c>
      <c r="B15" s="5" t="s">
        <v>1710</v>
      </c>
      <c r="C15" s="11"/>
      <c r="D15" s="11"/>
      <c r="E15" s="11"/>
      <c r="F15" s="11"/>
      <c r="G15" s="11"/>
      <c r="H15" s="11"/>
      <c r="I15" s="14"/>
    </row>
    <row r="16" spans="1:9" ht="25.15" customHeight="1">
      <c r="A16" s="331" t="s">
        <v>1214</v>
      </c>
      <c r="B16" s="332"/>
      <c r="C16" s="11"/>
      <c r="D16" s="11"/>
      <c r="E16" s="11"/>
      <c r="F16" s="11"/>
      <c r="G16" s="11"/>
      <c r="H16" s="11"/>
      <c r="I16" s="14"/>
    </row>
    <row r="17" spans="1:9" ht="25.15" customHeight="1">
      <c r="A17" s="331" t="s">
        <v>1714</v>
      </c>
      <c r="B17" s="332" t="s">
        <v>1714</v>
      </c>
      <c r="C17" s="11"/>
      <c r="D17" s="11"/>
      <c r="E17" s="11"/>
      <c r="F17" s="11"/>
      <c r="G17" s="11"/>
      <c r="H17" s="11"/>
      <c r="I17" s="14"/>
    </row>
    <row r="18" spans="1:9" ht="25.15" customHeight="1">
      <c r="A18" s="331" t="s">
        <v>1718</v>
      </c>
      <c r="B18" s="332"/>
      <c r="C18" s="11"/>
      <c r="D18" s="11"/>
      <c r="E18" s="10"/>
      <c r="F18" s="11"/>
      <c r="G18" s="11"/>
      <c r="H18" s="10"/>
      <c r="I18" s="14"/>
    </row>
    <row r="19" spans="1:9" ht="25.15" customHeight="1">
      <c r="A19" s="331" t="s">
        <v>1722</v>
      </c>
      <c r="B19" s="332"/>
      <c r="C19" s="11"/>
      <c r="D19" s="11"/>
      <c r="E19" s="10"/>
      <c r="F19" s="11"/>
      <c r="G19" s="11"/>
      <c r="H19" s="10"/>
      <c r="I19" s="14"/>
    </row>
    <row r="20" spans="1:9" ht="25.15" customHeight="1">
      <c r="A20" s="331" t="s">
        <v>1745</v>
      </c>
      <c r="B20" s="332"/>
      <c r="C20" s="333"/>
      <c r="D20" s="333"/>
      <c r="E20" s="333"/>
      <c r="F20" s="333"/>
      <c r="G20" s="333"/>
      <c r="H20" s="333"/>
      <c r="I20" s="333"/>
    </row>
  </sheetData>
  <mergeCells count="12">
    <mergeCell ref="A17:B17"/>
    <mergeCell ref="A18:B18"/>
    <mergeCell ref="A19:B19"/>
    <mergeCell ref="A20:I20"/>
    <mergeCell ref="A4:A5"/>
    <mergeCell ref="B4:B5"/>
    <mergeCell ref="I4:I5"/>
    <mergeCell ref="A2:I2"/>
    <mergeCell ref="A3:I3"/>
    <mergeCell ref="C4:E4"/>
    <mergeCell ref="F4:H4"/>
    <mergeCell ref="A16:B16"/>
  </mergeCells>
  <phoneticPr fontId="31" type="noConversion"/>
  <pageMargins left="0.75138888888888899" right="0.75138888888888899" top="1" bottom="1" header="0.5" footer="0.5"/>
  <pageSetup paperSize="9" scale="93" orientation="landscape" horizontalDpi="300" verticalDpi="300"/>
  <headerFooter scaleWithDoc="0" alignWithMargins="0"/>
</worksheet>
</file>

<file path=xl/worksheets/sheet17.xml><?xml version="1.0" encoding="utf-8"?>
<worksheet xmlns="http://schemas.openxmlformats.org/spreadsheetml/2006/main" xmlns:r="http://schemas.openxmlformats.org/officeDocument/2006/relationships">
  <sheetPr>
    <tabColor rgb="FF92D050"/>
    <pageSetUpPr fitToPage="1"/>
  </sheetPr>
  <dimension ref="A1:U14"/>
  <sheetViews>
    <sheetView workbookViewId="0">
      <selection activeCell="I22" sqref="I22"/>
    </sheetView>
  </sheetViews>
  <sheetFormatPr defaultColWidth="7.75" defaultRowHeight="13.5"/>
  <cols>
    <col min="1" max="1" width="9.625" style="2" customWidth="1"/>
    <col min="2" max="2" width="24.875" style="2" customWidth="1"/>
    <col min="3" max="21" width="8.5" style="2" customWidth="1"/>
    <col min="22" max="16384" width="7.75" style="2"/>
  </cols>
  <sheetData>
    <row r="1" spans="1:21" ht="14.25">
      <c r="A1" s="3" t="s">
        <v>1746</v>
      </c>
    </row>
    <row r="2" spans="1:21" s="1" customFormat="1" ht="45" customHeight="1">
      <c r="A2" s="328" t="s">
        <v>1747</v>
      </c>
      <c r="B2" s="329"/>
      <c r="C2" s="329"/>
      <c r="D2" s="329"/>
      <c r="E2" s="329"/>
      <c r="F2" s="329"/>
      <c r="G2" s="329"/>
      <c r="H2" s="329"/>
      <c r="I2" s="329"/>
      <c r="J2" s="329"/>
      <c r="K2" s="329"/>
      <c r="L2" s="329"/>
      <c r="M2" s="329"/>
      <c r="N2" s="329"/>
      <c r="O2" s="329"/>
      <c r="P2" s="329"/>
      <c r="Q2" s="329"/>
      <c r="R2" s="329"/>
      <c r="S2" s="329"/>
      <c r="T2" s="329"/>
      <c r="U2" s="329"/>
    </row>
    <row r="3" spans="1:21" ht="21" customHeight="1">
      <c r="A3" s="323" t="s">
        <v>25</v>
      </c>
      <c r="B3" s="324"/>
      <c r="C3" s="324"/>
      <c r="D3" s="324"/>
      <c r="E3" s="324"/>
      <c r="F3" s="324"/>
      <c r="G3" s="324"/>
      <c r="H3" s="324"/>
      <c r="I3" s="324"/>
      <c r="J3" s="324"/>
      <c r="K3" s="324"/>
      <c r="L3" s="324"/>
      <c r="M3" s="324"/>
      <c r="N3" s="324"/>
      <c r="O3" s="324"/>
      <c r="P3" s="324"/>
      <c r="Q3" s="324"/>
      <c r="R3" s="324"/>
      <c r="S3" s="324"/>
      <c r="T3" s="324"/>
      <c r="U3" s="324"/>
    </row>
    <row r="4" spans="1:21" ht="22.15" customHeight="1">
      <c r="A4" s="334" t="s">
        <v>1734</v>
      </c>
      <c r="B4" s="330" t="s">
        <v>1748</v>
      </c>
      <c r="C4" s="330" t="s">
        <v>1736</v>
      </c>
      <c r="D4" s="326"/>
      <c r="E4" s="326"/>
      <c r="F4" s="326"/>
      <c r="G4" s="326"/>
      <c r="H4" s="326"/>
      <c r="I4" s="326"/>
      <c r="J4" s="326"/>
      <c r="K4" s="326"/>
      <c r="L4" s="330" t="s">
        <v>1737</v>
      </c>
      <c r="M4" s="326"/>
      <c r="N4" s="326"/>
      <c r="O4" s="326"/>
      <c r="P4" s="326"/>
      <c r="Q4" s="326"/>
      <c r="R4" s="326"/>
      <c r="S4" s="326"/>
      <c r="T4" s="326"/>
      <c r="U4" s="330" t="s">
        <v>1738</v>
      </c>
    </row>
    <row r="5" spans="1:21" ht="22.15" customHeight="1">
      <c r="A5" s="335"/>
      <c r="B5" s="326"/>
      <c r="C5" s="330" t="s">
        <v>1161</v>
      </c>
      <c r="D5" s="330" t="s">
        <v>1217</v>
      </c>
      <c r="E5" s="326"/>
      <c r="F5" s="330" t="s">
        <v>1749</v>
      </c>
      <c r="G5" s="326"/>
      <c r="H5" s="330" t="s">
        <v>1750</v>
      </c>
      <c r="I5" s="326"/>
      <c r="J5" s="330" t="s">
        <v>1185</v>
      </c>
      <c r="K5" s="326"/>
      <c r="L5" s="330" t="s">
        <v>1161</v>
      </c>
      <c r="M5" s="330" t="s">
        <v>1217</v>
      </c>
      <c r="N5" s="326"/>
      <c r="O5" s="330" t="s">
        <v>1749</v>
      </c>
      <c r="P5" s="326"/>
      <c r="Q5" s="330" t="s">
        <v>1750</v>
      </c>
      <c r="R5" s="326"/>
      <c r="S5" s="330" t="s">
        <v>1185</v>
      </c>
      <c r="T5" s="326"/>
      <c r="U5" s="326"/>
    </row>
    <row r="6" spans="1:21" ht="44.65" customHeight="1">
      <c r="A6" s="335"/>
      <c r="B6" s="326"/>
      <c r="C6" s="326"/>
      <c r="D6" s="12" t="s">
        <v>1689</v>
      </c>
      <c r="E6" s="12" t="s">
        <v>1690</v>
      </c>
      <c r="F6" s="12" t="s">
        <v>1689</v>
      </c>
      <c r="G6" s="12" t="s">
        <v>1690</v>
      </c>
      <c r="H6" s="12" t="s">
        <v>1689</v>
      </c>
      <c r="I6" s="12" t="s">
        <v>1690</v>
      </c>
      <c r="J6" s="12" t="s">
        <v>1689</v>
      </c>
      <c r="K6" s="12" t="s">
        <v>1690</v>
      </c>
      <c r="L6" s="326"/>
      <c r="M6" s="12" t="s">
        <v>1689</v>
      </c>
      <c r="N6" s="12" t="s">
        <v>1690</v>
      </c>
      <c r="O6" s="12" t="s">
        <v>1689</v>
      </c>
      <c r="P6" s="12" t="s">
        <v>1690</v>
      </c>
      <c r="Q6" s="12" t="s">
        <v>1689</v>
      </c>
      <c r="R6" s="12" t="s">
        <v>1690</v>
      </c>
      <c r="S6" s="12" t="s">
        <v>1689</v>
      </c>
      <c r="T6" s="12" t="s">
        <v>1690</v>
      </c>
      <c r="U6" s="326"/>
    </row>
    <row r="7" spans="1:21" ht="25.15" customHeight="1">
      <c r="A7" s="336"/>
      <c r="B7" s="4" t="s">
        <v>1691</v>
      </c>
      <c r="C7" s="4" t="s">
        <v>1692</v>
      </c>
      <c r="D7" s="12" t="s">
        <v>1693</v>
      </c>
      <c r="E7" s="12" t="s">
        <v>1694</v>
      </c>
      <c r="F7" s="12" t="s">
        <v>1695</v>
      </c>
      <c r="G7" s="12" t="s">
        <v>1696</v>
      </c>
      <c r="H7" s="12" t="s">
        <v>1697</v>
      </c>
      <c r="I7" s="12" t="s">
        <v>1715</v>
      </c>
      <c r="J7" s="12" t="s">
        <v>1719</v>
      </c>
      <c r="K7" s="12" t="s">
        <v>1723</v>
      </c>
      <c r="L7" s="4" t="s">
        <v>1729</v>
      </c>
      <c r="M7" s="12" t="s">
        <v>1700</v>
      </c>
      <c r="N7" s="12" t="s">
        <v>1703</v>
      </c>
      <c r="O7" s="12" t="s">
        <v>1706</v>
      </c>
      <c r="P7" s="12" t="s">
        <v>1709</v>
      </c>
      <c r="Q7" s="12" t="s">
        <v>1713</v>
      </c>
      <c r="R7" s="12" t="s">
        <v>1717</v>
      </c>
      <c r="S7" s="12" t="s">
        <v>1721</v>
      </c>
      <c r="T7" s="12" t="s">
        <v>1725</v>
      </c>
      <c r="U7" s="4" t="s">
        <v>1727</v>
      </c>
    </row>
    <row r="8" spans="1:21" ht="25.15" customHeight="1">
      <c r="A8" s="5"/>
      <c r="B8" s="5" t="s">
        <v>1751</v>
      </c>
      <c r="C8" s="11"/>
      <c r="D8" s="11"/>
      <c r="E8" s="11"/>
      <c r="F8" s="11"/>
      <c r="G8" s="11"/>
      <c r="H8" s="11"/>
      <c r="I8" s="11"/>
      <c r="J8" s="11"/>
      <c r="K8" s="11"/>
      <c r="L8" s="11"/>
      <c r="M8" s="11"/>
      <c r="N8" s="11"/>
      <c r="O8" s="11"/>
      <c r="P8" s="11"/>
      <c r="Q8" s="11"/>
      <c r="R8" s="11"/>
      <c r="S8" s="11"/>
      <c r="T8" s="11"/>
      <c r="U8" s="14"/>
    </row>
    <row r="9" spans="1:21" ht="25.15" customHeight="1">
      <c r="A9" s="13" t="s">
        <v>1740</v>
      </c>
      <c r="B9" s="13" t="s">
        <v>1740</v>
      </c>
      <c r="C9" s="11"/>
      <c r="D9" s="11"/>
      <c r="E9" s="11"/>
      <c r="F9" s="11"/>
      <c r="G9" s="11"/>
      <c r="H9" s="11"/>
      <c r="I9" s="11"/>
      <c r="J9" s="11"/>
      <c r="K9" s="11"/>
      <c r="L9" s="11"/>
      <c r="M9" s="11"/>
      <c r="N9" s="11"/>
      <c r="O9" s="11"/>
      <c r="P9" s="11"/>
      <c r="Q9" s="11"/>
      <c r="R9" s="11"/>
      <c r="S9" s="11"/>
      <c r="T9" s="11"/>
      <c r="U9" s="14"/>
    </row>
    <row r="10" spans="1:21" ht="25.15" customHeight="1">
      <c r="A10" s="331" t="s">
        <v>1660</v>
      </c>
      <c r="B10" s="332"/>
      <c r="C10" s="11"/>
      <c r="D10" s="11"/>
      <c r="E10" s="11"/>
      <c r="F10" s="11"/>
      <c r="G10" s="11"/>
      <c r="H10" s="11"/>
      <c r="I10" s="11"/>
      <c r="J10" s="11"/>
      <c r="K10" s="11"/>
      <c r="L10" s="11"/>
      <c r="M10" s="11"/>
      <c r="N10" s="11"/>
      <c r="O10" s="11"/>
      <c r="P10" s="11"/>
      <c r="Q10" s="11"/>
      <c r="R10" s="11"/>
      <c r="S10" s="11"/>
      <c r="T10" s="11"/>
      <c r="U10" s="14"/>
    </row>
    <row r="11" spans="1:21" ht="25.15" customHeight="1">
      <c r="A11" s="331" t="s">
        <v>1716</v>
      </c>
      <c r="B11" s="332" t="s">
        <v>1716</v>
      </c>
      <c r="C11" s="11"/>
      <c r="D11" s="11"/>
      <c r="E11" s="10"/>
      <c r="F11" s="11"/>
      <c r="G11" s="10"/>
      <c r="H11" s="11"/>
      <c r="I11" s="10"/>
      <c r="J11" s="11"/>
      <c r="K11" s="10"/>
      <c r="L11" s="11"/>
      <c r="M11" s="11"/>
      <c r="N11" s="10"/>
      <c r="O11" s="11"/>
      <c r="P11" s="10"/>
      <c r="Q11" s="11"/>
      <c r="R11" s="10"/>
      <c r="S11" s="11"/>
      <c r="T11" s="10"/>
      <c r="U11" s="14"/>
    </row>
    <row r="12" spans="1:21" ht="25.15" customHeight="1">
      <c r="A12" s="331" t="s">
        <v>1720</v>
      </c>
      <c r="B12" s="332"/>
      <c r="C12" s="11"/>
      <c r="D12" s="11"/>
      <c r="E12" s="11"/>
      <c r="F12" s="11"/>
      <c r="G12" s="11"/>
      <c r="H12" s="11"/>
      <c r="I12" s="11"/>
      <c r="J12" s="11"/>
      <c r="K12" s="11"/>
      <c r="L12" s="11"/>
      <c r="M12" s="11"/>
      <c r="N12" s="11"/>
      <c r="O12" s="11"/>
      <c r="P12" s="11"/>
      <c r="Q12" s="11"/>
      <c r="R12" s="11"/>
      <c r="S12" s="11"/>
      <c r="T12" s="11"/>
      <c r="U12" s="14"/>
    </row>
    <row r="13" spans="1:21" ht="25.15" customHeight="1">
      <c r="A13" s="331" t="s">
        <v>1724</v>
      </c>
      <c r="B13" s="332" t="s">
        <v>1724</v>
      </c>
      <c r="C13" s="11"/>
      <c r="D13" s="11"/>
      <c r="E13" s="11"/>
      <c r="F13" s="11"/>
      <c r="G13" s="11"/>
      <c r="H13" s="11"/>
      <c r="I13" s="11"/>
      <c r="J13" s="11"/>
      <c r="K13" s="11"/>
      <c r="L13" s="11"/>
      <c r="M13" s="11"/>
      <c r="N13" s="11"/>
      <c r="O13" s="11"/>
      <c r="P13" s="11"/>
      <c r="Q13" s="11"/>
      <c r="R13" s="11"/>
      <c r="S13" s="11"/>
      <c r="T13" s="11"/>
      <c r="U13" s="14"/>
    </row>
    <row r="14" spans="1:21" ht="25.15" customHeight="1">
      <c r="A14" s="331" t="s">
        <v>1726</v>
      </c>
      <c r="B14" s="332"/>
      <c r="C14" s="11"/>
      <c r="D14" s="11"/>
      <c r="E14" s="11"/>
      <c r="F14" s="11"/>
      <c r="G14" s="11"/>
      <c r="H14" s="11"/>
      <c r="I14" s="11"/>
      <c r="J14" s="11"/>
      <c r="K14" s="11"/>
      <c r="L14" s="11"/>
      <c r="M14" s="11"/>
      <c r="N14" s="11"/>
      <c r="O14" s="11"/>
      <c r="P14" s="11"/>
      <c r="Q14" s="11"/>
      <c r="R14" s="11"/>
      <c r="S14" s="11"/>
      <c r="T14" s="11"/>
      <c r="U14" s="14"/>
    </row>
  </sheetData>
  <mergeCells count="22">
    <mergeCell ref="U4:U6"/>
    <mergeCell ref="A10:B10"/>
    <mergeCell ref="A11:B11"/>
    <mergeCell ref="A12:B12"/>
    <mergeCell ref="A13:B13"/>
    <mergeCell ref="L5:L6"/>
    <mergeCell ref="A14:B14"/>
    <mergeCell ref="A2:U2"/>
    <mergeCell ref="A3:U3"/>
    <mergeCell ref="C4:K4"/>
    <mergeCell ref="L4:T4"/>
    <mergeCell ref="D5:E5"/>
    <mergeCell ref="F5:G5"/>
    <mergeCell ref="H5:I5"/>
    <mergeCell ref="J5:K5"/>
    <mergeCell ref="M5:N5"/>
    <mergeCell ref="O5:P5"/>
    <mergeCell ref="Q5:R5"/>
    <mergeCell ref="S5:T5"/>
    <mergeCell ref="A4:A7"/>
    <mergeCell ref="B4:B6"/>
    <mergeCell ref="C5:C6"/>
  </mergeCells>
  <phoneticPr fontId="31" type="noConversion"/>
  <pageMargins left="0.75138888888888899" right="0.75138888888888899" top="1" bottom="1" header="0.5" footer="0.5"/>
  <pageSetup paperSize="9" scale="62" orientation="landscape" horizontalDpi="300" verticalDpi="300"/>
  <headerFooter scaleWithDoc="0" alignWithMargins="0"/>
</worksheet>
</file>

<file path=xl/worksheets/sheet18.xml><?xml version="1.0" encoding="utf-8"?>
<worksheet xmlns="http://schemas.openxmlformats.org/spreadsheetml/2006/main" xmlns:r="http://schemas.openxmlformats.org/officeDocument/2006/relationships">
  <sheetPr>
    <tabColor rgb="FF92D050"/>
  </sheetPr>
  <dimension ref="A1:E34"/>
  <sheetViews>
    <sheetView workbookViewId="0">
      <selection activeCell="E17" sqref="E17"/>
    </sheetView>
  </sheetViews>
  <sheetFormatPr defaultColWidth="7.75" defaultRowHeight="13.5"/>
  <cols>
    <col min="1" max="1" width="6.25" style="2" customWidth="1"/>
    <col min="2" max="2" width="44.875" style="2" customWidth="1"/>
    <col min="3" max="3" width="4.375" style="2" customWidth="1"/>
    <col min="4" max="5" width="14.875" style="2" customWidth="1"/>
    <col min="6" max="16384" width="7.75" style="2"/>
  </cols>
  <sheetData>
    <row r="1" spans="1:5" ht="14.25">
      <c r="A1" s="3" t="s">
        <v>1752</v>
      </c>
    </row>
    <row r="2" spans="1:5" s="1" customFormat="1" ht="22.5">
      <c r="A2" s="339" t="s">
        <v>1753</v>
      </c>
      <c r="B2" s="339"/>
      <c r="C2" s="339"/>
      <c r="D2" s="339"/>
      <c r="E2" s="339"/>
    </row>
    <row r="3" spans="1:5" ht="21" customHeight="1">
      <c r="A3" s="323" t="s">
        <v>25</v>
      </c>
      <c r="B3" s="324"/>
      <c r="C3" s="324"/>
      <c r="D3" s="324"/>
      <c r="E3" s="324"/>
    </row>
    <row r="4" spans="1:5" ht="22.15" customHeight="1">
      <c r="A4" s="325" t="s">
        <v>1754</v>
      </c>
      <c r="B4" s="326"/>
      <c r="C4" s="4" t="s">
        <v>1687</v>
      </c>
      <c r="D4" s="4" t="s">
        <v>1689</v>
      </c>
      <c r="E4" s="4" t="s">
        <v>1690</v>
      </c>
    </row>
    <row r="5" spans="1:5" ht="22.15" customHeight="1">
      <c r="A5" s="337" t="s">
        <v>1755</v>
      </c>
      <c r="B5" s="332"/>
      <c r="C5" s="7" t="s">
        <v>1692</v>
      </c>
      <c r="D5" s="5"/>
      <c r="E5" s="5"/>
    </row>
    <row r="6" spans="1:5" ht="22.15" customHeight="1">
      <c r="A6" s="5"/>
      <c r="B6" s="5" t="s">
        <v>1756</v>
      </c>
      <c r="C6" s="7" t="s">
        <v>1693</v>
      </c>
      <c r="D6" s="8"/>
      <c r="E6" s="8"/>
    </row>
    <row r="7" spans="1:5" ht="22.15" customHeight="1">
      <c r="A7" s="5"/>
      <c r="B7" s="5" t="s">
        <v>1757</v>
      </c>
      <c r="C7" s="7" t="s">
        <v>1694</v>
      </c>
      <c r="D7" s="8"/>
      <c r="E7" s="8"/>
    </row>
    <row r="8" spans="1:5" ht="22.15" customHeight="1">
      <c r="A8" s="5"/>
      <c r="B8" s="5" t="s">
        <v>1758</v>
      </c>
      <c r="C8" s="7" t="s">
        <v>1695</v>
      </c>
      <c r="D8" s="8"/>
      <c r="E8" s="8"/>
    </row>
    <row r="9" spans="1:5" ht="22.15" customHeight="1">
      <c r="A9" s="5"/>
      <c r="B9" s="5" t="s">
        <v>1759</v>
      </c>
      <c r="C9" s="7" t="s">
        <v>1696</v>
      </c>
      <c r="D9" s="9" t="s">
        <v>1740</v>
      </c>
      <c r="E9" s="9" t="s">
        <v>1740</v>
      </c>
    </row>
    <row r="10" spans="1:5" ht="22.15" customHeight="1">
      <c r="A10" s="5"/>
      <c r="B10" s="5" t="s">
        <v>1760</v>
      </c>
      <c r="C10" s="7" t="s">
        <v>1697</v>
      </c>
      <c r="D10" s="9" t="s">
        <v>1740</v>
      </c>
      <c r="E10" s="9" t="s">
        <v>1740</v>
      </c>
    </row>
    <row r="11" spans="1:5" ht="22.15" customHeight="1">
      <c r="A11" s="5"/>
      <c r="B11" s="5" t="s">
        <v>1761</v>
      </c>
      <c r="C11" s="7" t="s">
        <v>1715</v>
      </c>
      <c r="D11" s="9" t="s">
        <v>1740</v>
      </c>
      <c r="E11" s="9" t="s">
        <v>1740</v>
      </c>
    </row>
    <row r="12" spans="1:5" ht="22.15" customHeight="1">
      <c r="A12" s="5"/>
      <c r="B12" s="5" t="s">
        <v>1762</v>
      </c>
      <c r="C12" s="7" t="s">
        <v>1719</v>
      </c>
      <c r="D12" s="9" t="s">
        <v>1740</v>
      </c>
      <c r="E12" s="9" t="s">
        <v>1740</v>
      </c>
    </row>
    <row r="13" spans="1:5" ht="22.15" customHeight="1">
      <c r="A13" s="337" t="s">
        <v>1763</v>
      </c>
      <c r="B13" s="332"/>
      <c r="C13" s="7" t="s">
        <v>1723</v>
      </c>
      <c r="D13" s="5"/>
      <c r="E13" s="5"/>
    </row>
    <row r="14" spans="1:5" ht="22.15" customHeight="1">
      <c r="A14" s="5"/>
      <c r="B14" s="5" t="s">
        <v>1764</v>
      </c>
      <c r="C14" s="7" t="s">
        <v>1729</v>
      </c>
      <c r="D14" s="10"/>
      <c r="E14" s="10"/>
    </row>
    <row r="15" spans="1:5" ht="22.15" customHeight="1">
      <c r="A15" s="5"/>
      <c r="B15" s="5" t="s">
        <v>1765</v>
      </c>
      <c r="C15" s="7" t="s">
        <v>1700</v>
      </c>
      <c r="D15" s="11"/>
      <c r="E15" s="11"/>
    </row>
    <row r="16" spans="1:5" ht="22.15" customHeight="1">
      <c r="A16" s="5"/>
      <c r="B16" s="5" t="s">
        <v>1766</v>
      </c>
      <c r="C16" s="7" t="s">
        <v>1703</v>
      </c>
      <c r="D16" s="11"/>
      <c r="E16" s="11"/>
    </row>
    <row r="17" spans="1:5" ht="22.15" customHeight="1">
      <c r="A17" s="5"/>
      <c r="B17" s="5" t="s">
        <v>1767</v>
      </c>
      <c r="C17" s="7" t="s">
        <v>1706</v>
      </c>
      <c r="D17" s="11"/>
      <c r="E17" s="11"/>
    </row>
    <row r="18" spans="1:5" ht="22.15" customHeight="1">
      <c r="A18" s="5"/>
      <c r="B18" s="5" t="s">
        <v>1768</v>
      </c>
      <c r="C18" s="7" t="s">
        <v>1709</v>
      </c>
      <c r="D18" s="11"/>
      <c r="E18" s="11"/>
    </row>
    <row r="19" spans="1:5" ht="22.15" customHeight="1">
      <c r="A19" s="5"/>
      <c r="B19" s="5" t="s">
        <v>1769</v>
      </c>
      <c r="C19" s="7" t="s">
        <v>1713</v>
      </c>
      <c r="D19" s="11"/>
      <c r="E19" s="11"/>
    </row>
    <row r="20" spans="1:5" ht="22.15" customHeight="1">
      <c r="A20" s="5"/>
      <c r="B20" s="5" t="s">
        <v>1770</v>
      </c>
      <c r="C20" s="7" t="s">
        <v>1717</v>
      </c>
      <c r="D20" s="11"/>
      <c r="E20" s="11"/>
    </row>
    <row r="21" spans="1:5" ht="22.15" customHeight="1">
      <c r="A21" s="5"/>
      <c r="B21" s="5" t="s">
        <v>1771</v>
      </c>
      <c r="C21" s="7" t="s">
        <v>1721</v>
      </c>
      <c r="D21" s="10"/>
      <c r="E21" s="10"/>
    </row>
    <row r="22" spans="1:5" ht="22.15" customHeight="1">
      <c r="A22" s="5"/>
      <c r="B22" s="5" t="s">
        <v>1765</v>
      </c>
      <c r="C22" s="7" t="s">
        <v>1725</v>
      </c>
      <c r="D22" s="11"/>
      <c r="E22" s="11"/>
    </row>
    <row r="23" spans="1:5" ht="22.15" customHeight="1">
      <c r="A23" s="5"/>
      <c r="B23" s="5" t="s">
        <v>1766</v>
      </c>
      <c r="C23" s="7" t="s">
        <v>1727</v>
      </c>
      <c r="D23" s="11"/>
      <c r="E23" s="11"/>
    </row>
    <row r="24" spans="1:5" ht="22.15" customHeight="1">
      <c r="A24" s="5"/>
      <c r="B24" s="5" t="s">
        <v>1767</v>
      </c>
      <c r="C24" s="7" t="s">
        <v>1731</v>
      </c>
      <c r="D24" s="11"/>
      <c r="E24" s="11"/>
    </row>
    <row r="25" spans="1:5" ht="22.15" customHeight="1">
      <c r="A25" s="5"/>
      <c r="B25" s="5" t="s">
        <v>1768</v>
      </c>
      <c r="C25" s="7" t="s">
        <v>1772</v>
      </c>
      <c r="D25" s="11"/>
      <c r="E25" s="11"/>
    </row>
    <row r="26" spans="1:5" ht="22.15" customHeight="1">
      <c r="A26" s="5"/>
      <c r="B26" s="5" t="s">
        <v>1769</v>
      </c>
      <c r="C26" s="7" t="s">
        <v>1773</v>
      </c>
      <c r="D26" s="11"/>
      <c r="E26" s="11"/>
    </row>
    <row r="27" spans="1:5" ht="22.15" customHeight="1">
      <c r="A27" s="5"/>
      <c r="B27" s="5" t="s">
        <v>1770</v>
      </c>
      <c r="C27" s="7" t="s">
        <v>1774</v>
      </c>
      <c r="D27" s="11"/>
      <c r="E27" s="11"/>
    </row>
    <row r="28" spans="1:5" ht="22.15" customHeight="1">
      <c r="A28" s="337" t="s">
        <v>1775</v>
      </c>
      <c r="B28" s="332"/>
      <c r="C28" s="7" t="s">
        <v>1776</v>
      </c>
      <c r="D28" s="5"/>
      <c r="E28" s="5"/>
    </row>
    <row r="29" spans="1:5" ht="22.15" customHeight="1">
      <c r="A29" s="5"/>
      <c r="B29" s="5" t="s">
        <v>1777</v>
      </c>
      <c r="C29" s="7" t="s">
        <v>1778</v>
      </c>
      <c r="D29" s="9" t="s">
        <v>1740</v>
      </c>
      <c r="E29" s="9" t="s">
        <v>1740</v>
      </c>
    </row>
    <row r="30" spans="1:5" ht="22.15" customHeight="1">
      <c r="A30" s="5"/>
      <c r="B30" s="5" t="s">
        <v>1779</v>
      </c>
      <c r="C30" s="7" t="s">
        <v>1780</v>
      </c>
      <c r="D30" s="9" t="s">
        <v>1740</v>
      </c>
      <c r="E30" s="9" t="s">
        <v>1740</v>
      </c>
    </row>
    <row r="31" spans="1:5" ht="22.15" customHeight="1">
      <c r="A31" s="337" t="s">
        <v>1781</v>
      </c>
      <c r="B31" s="332"/>
      <c r="C31" s="7" t="s">
        <v>1782</v>
      </c>
      <c r="D31" s="5"/>
      <c r="E31" s="5"/>
    </row>
    <row r="32" spans="1:5" ht="22.15" customHeight="1">
      <c r="A32" s="5"/>
      <c r="B32" s="5" t="s">
        <v>1783</v>
      </c>
      <c r="C32" s="7" t="s">
        <v>1784</v>
      </c>
      <c r="D32" s="9" t="s">
        <v>1740</v>
      </c>
      <c r="E32" s="9" t="s">
        <v>1740</v>
      </c>
    </row>
    <row r="33" spans="1:5" ht="22.15" customHeight="1">
      <c r="A33" s="5"/>
      <c r="B33" s="5" t="s">
        <v>1785</v>
      </c>
      <c r="C33" s="7" t="s">
        <v>1786</v>
      </c>
      <c r="D33" s="9" t="s">
        <v>1740</v>
      </c>
      <c r="E33" s="9" t="s">
        <v>1740</v>
      </c>
    </row>
    <row r="34" spans="1:5" ht="22.15" customHeight="1">
      <c r="A34" s="337" t="s">
        <v>1787</v>
      </c>
      <c r="B34" s="337"/>
      <c r="C34" s="338"/>
      <c r="D34" s="333"/>
      <c r="E34" s="333"/>
    </row>
  </sheetData>
  <mergeCells count="8">
    <mergeCell ref="A28:B28"/>
    <mergeCell ref="A31:B31"/>
    <mergeCell ref="A34:E34"/>
    <mergeCell ref="A2:E2"/>
    <mergeCell ref="A3:E3"/>
    <mergeCell ref="A4:B4"/>
    <mergeCell ref="A5:B5"/>
    <mergeCell ref="A13:B13"/>
  </mergeCells>
  <phoneticPr fontId="31" type="noConversion"/>
  <pageMargins left="0.62916666666666698" right="0.235416666666667" top="0.62916666666666698" bottom="0.43263888888888902" header="0.235416666666667" footer="0.5"/>
  <pageSetup paperSize="9" orientation="portrait" horizontalDpi="300" verticalDpi="300" r:id="rId1"/>
  <headerFooter scaleWithDoc="0" alignWithMargins="0"/>
</worksheet>
</file>

<file path=xl/worksheets/sheet2.xml><?xml version="1.0" encoding="utf-8"?>
<worksheet xmlns="http://schemas.openxmlformats.org/spreadsheetml/2006/main" xmlns:r="http://schemas.openxmlformats.org/officeDocument/2006/relationships">
  <dimension ref="A1:A15"/>
  <sheetViews>
    <sheetView showGridLines="0" showZeros="0" workbookViewId="0">
      <selection activeCell="A18" sqref="A18"/>
    </sheetView>
  </sheetViews>
  <sheetFormatPr defaultColWidth="9" defaultRowHeight="14.25"/>
  <cols>
    <col min="1" max="1" width="117.375" style="206" customWidth="1"/>
    <col min="2" max="16384" width="9" style="206"/>
  </cols>
  <sheetData>
    <row r="1" spans="1:1" ht="48.75" customHeight="1">
      <c r="A1" s="207" t="s">
        <v>8</v>
      </c>
    </row>
    <row r="2" spans="1:1" s="204" customFormat="1" ht="27.95" customHeight="1">
      <c r="A2" s="208" t="s">
        <v>9</v>
      </c>
    </row>
    <row r="3" spans="1:1" s="204" customFormat="1" ht="27.95" customHeight="1">
      <c r="A3" s="208" t="s">
        <v>10</v>
      </c>
    </row>
    <row r="4" spans="1:1" s="204" customFormat="1" ht="27.95" customHeight="1">
      <c r="A4" s="208" t="s">
        <v>11</v>
      </c>
    </row>
    <row r="5" spans="1:1" s="204" customFormat="1" ht="27.95" customHeight="1">
      <c r="A5" s="208" t="s">
        <v>12</v>
      </c>
    </row>
    <row r="6" spans="1:1" s="204" customFormat="1" ht="27.95" customHeight="1">
      <c r="A6" s="208" t="s">
        <v>13</v>
      </c>
    </row>
    <row r="7" spans="1:1" s="204" customFormat="1" ht="27.95" customHeight="1">
      <c r="A7" s="208" t="s">
        <v>14</v>
      </c>
    </row>
    <row r="8" spans="1:1" s="204" customFormat="1" ht="27.95" customHeight="1">
      <c r="A8" s="208" t="s">
        <v>15</v>
      </c>
    </row>
    <row r="9" spans="1:1" s="204" customFormat="1" ht="27.95" customHeight="1">
      <c r="A9" s="208" t="s">
        <v>16</v>
      </c>
    </row>
    <row r="10" spans="1:1" s="204" customFormat="1" ht="27.95" customHeight="1">
      <c r="A10" s="208" t="s">
        <v>17</v>
      </c>
    </row>
    <row r="11" spans="1:1" s="204" customFormat="1" ht="27.95" customHeight="1">
      <c r="A11" s="208" t="s">
        <v>18</v>
      </c>
    </row>
    <row r="12" spans="1:1" s="204" customFormat="1" ht="27.95" customHeight="1">
      <c r="A12" s="208" t="s">
        <v>19</v>
      </c>
    </row>
    <row r="13" spans="1:1" s="204" customFormat="1" ht="27.95" customHeight="1">
      <c r="A13" s="208" t="s">
        <v>20</v>
      </c>
    </row>
    <row r="14" spans="1:1" s="205" customFormat="1" ht="27.95" customHeight="1">
      <c r="A14" s="208" t="s">
        <v>21</v>
      </c>
    </row>
    <row r="15" spans="1:1" ht="27.95" customHeight="1">
      <c r="A15" s="208" t="s">
        <v>22</v>
      </c>
    </row>
  </sheetData>
  <phoneticPr fontId="31" type="noConversion"/>
  <printOptions horizontalCentered="1"/>
  <pageMargins left="0.75" right="0.75" top="0.43888888888888899" bottom="0.65902777777777799" header="0.21875" footer="0.50902777777777797"/>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tabColor rgb="FF92D050"/>
    <pageSetUpPr fitToPage="1"/>
  </sheetPr>
  <dimension ref="A1:G36"/>
  <sheetViews>
    <sheetView showGridLines="0" showZeros="0" tabSelected="1" workbookViewId="0">
      <pane ySplit="5" topLeftCell="A6" activePane="bottomLeft" state="frozen"/>
      <selection pane="bottomLeft" activeCell="C7" sqref="C7"/>
    </sheetView>
  </sheetViews>
  <sheetFormatPr defaultColWidth="9" defaultRowHeight="13.5"/>
  <cols>
    <col min="1" max="1" width="9" style="18"/>
    <col min="2" max="2" width="32.125" style="18" customWidth="1"/>
    <col min="3" max="7" width="19.875" style="21" customWidth="1"/>
    <col min="8" max="16384" width="9" style="18"/>
  </cols>
  <sheetData>
    <row r="1" spans="1:7" ht="18" customHeight="1">
      <c r="A1" s="22" t="s">
        <v>23</v>
      </c>
    </row>
    <row r="2" spans="1:7" s="19" customFormat="1" ht="22.5">
      <c r="A2" s="260" t="s">
        <v>24</v>
      </c>
      <c r="B2" s="260"/>
      <c r="C2" s="261"/>
      <c r="D2" s="261"/>
      <c r="E2" s="261"/>
      <c r="F2" s="261"/>
      <c r="G2" s="261"/>
    </row>
    <row r="3" spans="1:7" ht="20.25" customHeight="1">
      <c r="G3" s="23" t="s">
        <v>25</v>
      </c>
    </row>
    <row r="4" spans="1:7" ht="31.5" customHeight="1">
      <c r="A4" s="262" t="s">
        <v>26</v>
      </c>
      <c r="B4" s="263"/>
      <c r="C4" s="269" t="s">
        <v>27</v>
      </c>
      <c r="D4" s="269" t="s">
        <v>28</v>
      </c>
      <c r="E4" s="264" t="s">
        <v>29</v>
      </c>
      <c r="F4" s="265"/>
      <c r="G4" s="266"/>
    </row>
    <row r="5" spans="1:7" ht="34.15" customHeight="1">
      <c r="A5" s="33" t="s">
        <v>30</v>
      </c>
      <c r="B5" s="33" t="s">
        <v>31</v>
      </c>
      <c r="C5" s="270"/>
      <c r="D5" s="270"/>
      <c r="E5" s="34" t="s">
        <v>32</v>
      </c>
      <c r="F5" s="35" t="s">
        <v>33</v>
      </c>
      <c r="G5" s="35" t="s">
        <v>34</v>
      </c>
    </row>
    <row r="6" spans="1:7" ht="19.899999999999999" customHeight="1">
      <c r="A6" s="164">
        <v>101</v>
      </c>
      <c r="B6" s="70" t="s">
        <v>35</v>
      </c>
      <c r="C6" s="197">
        <f>SUM(C7:C22)</f>
        <v>28400</v>
      </c>
      <c r="D6" s="197">
        <f>SUM(D7:D22)</f>
        <v>30697</v>
      </c>
      <c r="E6" s="197">
        <f>SUM(E7:E22)</f>
        <v>31300</v>
      </c>
      <c r="F6" s="198">
        <f t="shared" ref="F6:F22" si="0">E6/C6*100</f>
        <v>110.21126760563379</v>
      </c>
      <c r="G6" s="198">
        <f t="shared" ref="G6:G22" si="1">E6/D6*100</f>
        <v>101.96436133824152</v>
      </c>
    </row>
    <row r="7" spans="1:7" ht="19.899999999999999" customHeight="1">
      <c r="A7" s="28">
        <v>10101</v>
      </c>
      <c r="B7" s="30" t="s">
        <v>36</v>
      </c>
      <c r="C7" s="213">
        <v>-500</v>
      </c>
      <c r="D7" s="214">
        <v>20</v>
      </c>
      <c r="E7" s="213">
        <v>530</v>
      </c>
      <c r="F7" s="199">
        <f t="shared" si="0"/>
        <v>-106</v>
      </c>
      <c r="G7" s="199">
        <f t="shared" si="1"/>
        <v>2650</v>
      </c>
    </row>
    <row r="8" spans="1:7" ht="19.899999999999999" customHeight="1">
      <c r="A8" s="28">
        <v>10104</v>
      </c>
      <c r="B8" s="30" t="s">
        <v>37</v>
      </c>
      <c r="C8" s="213">
        <v>2100</v>
      </c>
      <c r="D8" s="214">
        <v>1898</v>
      </c>
      <c r="E8" s="213">
        <v>2200</v>
      </c>
      <c r="F8" s="199">
        <f t="shared" si="0"/>
        <v>104.76190476190477</v>
      </c>
      <c r="G8" s="199">
        <f t="shared" si="1"/>
        <v>115.91148577449948</v>
      </c>
    </row>
    <row r="9" spans="1:7" ht="19.899999999999999" customHeight="1">
      <c r="A9" s="28">
        <v>10105</v>
      </c>
      <c r="B9" s="30" t="s">
        <v>38</v>
      </c>
      <c r="C9" s="213"/>
      <c r="D9" s="214"/>
      <c r="E9" s="213"/>
      <c r="F9" s="199" t="e">
        <f t="shared" si="0"/>
        <v>#DIV/0!</v>
      </c>
      <c r="G9" s="199" t="e">
        <f t="shared" si="1"/>
        <v>#DIV/0!</v>
      </c>
    </row>
    <row r="10" spans="1:7" ht="19.899999999999999" customHeight="1">
      <c r="A10" s="28">
        <v>10106</v>
      </c>
      <c r="B10" s="30" t="s">
        <v>39</v>
      </c>
      <c r="C10" s="213">
        <v>580</v>
      </c>
      <c r="D10" s="214">
        <v>628</v>
      </c>
      <c r="E10" s="213">
        <v>620</v>
      </c>
      <c r="F10" s="199">
        <f t="shared" si="0"/>
        <v>106.89655172413792</v>
      </c>
      <c r="G10" s="199">
        <f t="shared" si="1"/>
        <v>98.726114649681534</v>
      </c>
    </row>
    <row r="11" spans="1:7" ht="19.899999999999999" customHeight="1">
      <c r="A11" s="28">
        <v>10107</v>
      </c>
      <c r="B11" s="30" t="s">
        <v>40</v>
      </c>
      <c r="C11" s="213">
        <v>1400</v>
      </c>
      <c r="D11" s="214">
        <v>1340</v>
      </c>
      <c r="E11" s="213">
        <v>1500</v>
      </c>
      <c r="F11" s="199">
        <f t="shared" si="0"/>
        <v>107.14285714285714</v>
      </c>
      <c r="G11" s="199">
        <f t="shared" si="1"/>
        <v>111.94029850746267</v>
      </c>
    </row>
    <row r="12" spans="1:7" ht="19.899999999999999" customHeight="1">
      <c r="A12" s="28">
        <v>10109</v>
      </c>
      <c r="B12" s="30" t="s">
        <v>41</v>
      </c>
      <c r="C12" s="213">
        <v>2200</v>
      </c>
      <c r="D12" s="214">
        <v>2275</v>
      </c>
      <c r="E12" s="213">
        <v>2300</v>
      </c>
      <c r="F12" s="199">
        <f t="shared" si="0"/>
        <v>104.54545454545455</v>
      </c>
      <c r="G12" s="199">
        <f t="shared" si="1"/>
        <v>101.09890109890109</v>
      </c>
    </row>
    <row r="13" spans="1:7" ht="19.899999999999999" customHeight="1">
      <c r="A13" s="28">
        <v>10110</v>
      </c>
      <c r="B13" s="30" t="s">
        <v>42</v>
      </c>
      <c r="C13" s="213">
        <v>230</v>
      </c>
      <c r="D13" s="214">
        <v>321</v>
      </c>
      <c r="E13" s="213">
        <v>250</v>
      </c>
      <c r="F13" s="199">
        <f t="shared" si="0"/>
        <v>108.69565217391303</v>
      </c>
      <c r="G13" s="199">
        <f t="shared" si="1"/>
        <v>77.881619937694708</v>
      </c>
    </row>
    <row r="14" spans="1:7" ht="19.899999999999999" customHeight="1">
      <c r="A14" s="28">
        <v>10111</v>
      </c>
      <c r="B14" s="30" t="s">
        <v>43</v>
      </c>
      <c r="C14" s="213">
        <v>830</v>
      </c>
      <c r="D14" s="214">
        <v>846</v>
      </c>
      <c r="E14" s="213">
        <v>900</v>
      </c>
      <c r="F14" s="199">
        <f t="shared" si="0"/>
        <v>108.43373493975903</v>
      </c>
      <c r="G14" s="199">
        <f t="shared" si="1"/>
        <v>106.38297872340425</v>
      </c>
    </row>
    <row r="15" spans="1:7" ht="19.899999999999999" customHeight="1">
      <c r="A15" s="28">
        <v>10112</v>
      </c>
      <c r="B15" s="30" t="s">
        <v>44</v>
      </c>
      <c r="C15" s="213">
        <v>3900</v>
      </c>
      <c r="D15" s="214">
        <v>5405</v>
      </c>
      <c r="E15" s="213">
        <v>4200</v>
      </c>
      <c r="F15" s="199">
        <f t="shared" si="0"/>
        <v>107.69230769230769</v>
      </c>
      <c r="G15" s="199">
        <f t="shared" si="1"/>
        <v>77.705827937095279</v>
      </c>
    </row>
    <row r="16" spans="1:7" ht="19.899999999999999" customHeight="1">
      <c r="A16" s="28">
        <v>10113</v>
      </c>
      <c r="B16" s="30" t="s">
        <v>45</v>
      </c>
      <c r="C16" s="213">
        <v>8700</v>
      </c>
      <c r="D16" s="214">
        <v>8387</v>
      </c>
      <c r="E16" s="213">
        <v>9300</v>
      </c>
      <c r="F16" s="199">
        <f t="shared" si="0"/>
        <v>106.89655172413792</v>
      </c>
      <c r="G16" s="199">
        <f t="shared" si="1"/>
        <v>110.88589483724812</v>
      </c>
    </row>
    <row r="17" spans="1:7" ht="19.899999999999999" customHeight="1">
      <c r="A17" s="28">
        <v>10114</v>
      </c>
      <c r="B17" s="30" t="s">
        <v>46</v>
      </c>
      <c r="C17" s="213">
        <v>4800</v>
      </c>
      <c r="D17" s="214">
        <v>5155</v>
      </c>
      <c r="E17" s="213">
        <v>5000</v>
      </c>
      <c r="F17" s="199">
        <f t="shared" si="0"/>
        <v>104.16666666666667</v>
      </c>
      <c r="G17" s="199">
        <f t="shared" si="1"/>
        <v>96.993210475266736</v>
      </c>
    </row>
    <row r="18" spans="1:7" ht="19.899999999999999" customHeight="1">
      <c r="A18" s="28">
        <v>10118</v>
      </c>
      <c r="B18" s="30" t="s">
        <v>47</v>
      </c>
      <c r="C18" s="213">
        <v>2300</v>
      </c>
      <c r="D18" s="214">
        <v>2122</v>
      </c>
      <c r="E18" s="213">
        <v>2500</v>
      </c>
      <c r="F18" s="199">
        <f t="shared" si="0"/>
        <v>108.69565217391303</v>
      </c>
      <c r="G18" s="199">
        <f t="shared" si="1"/>
        <v>117.81338360037701</v>
      </c>
    </row>
    <row r="19" spans="1:7" ht="19.899999999999999" customHeight="1">
      <c r="A19" s="28">
        <v>10119</v>
      </c>
      <c r="B19" s="30" t="s">
        <v>48</v>
      </c>
      <c r="C19" s="213">
        <v>1860</v>
      </c>
      <c r="D19" s="214">
        <v>2300</v>
      </c>
      <c r="E19" s="213">
        <v>2000</v>
      </c>
      <c r="F19" s="199">
        <f t="shared" si="0"/>
        <v>107.5268817204301</v>
      </c>
      <c r="G19" s="199">
        <f t="shared" si="1"/>
        <v>86.956521739130437</v>
      </c>
    </row>
    <row r="20" spans="1:7" ht="19.899999999999999" customHeight="1">
      <c r="A20" s="28">
        <v>10120</v>
      </c>
      <c r="B20" s="30" t="s">
        <v>49</v>
      </c>
      <c r="C20" s="213"/>
      <c r="D20" s="214"/>
      <c r="E20" s="213"/>
      <c r="F20" s="199" t="e">
        <f t="shared" si="0"/>
        <v>#DIV/0!</v>
      </c>
      <c r="G20" s="199" t="e">
        <f t="shared" si="1"/>
        <v>#DIV/0!</v>
      </c>
    </row>
    <row r="21" spans="1:7" ht="19.899999999999999" customHeight="1">
      <c r="A21" s="28">
        <v>10121</v>
      </c>
      <c r="B21" s="30" t="s">
        <v>50</v>
      </c>
      <c r="C21" s="213"/>
      <c r="D21" s="214"/>
      <c r="E21" s="213"/>
      <c r="F21" s="199" t="e">
        <f t="shared" si="0"/>
        <v>#DIV/0!</v>
      </c>
      <c r="G21" s="199" t="e">
        <f t="shared" si="1"/>
        <v>#DIV/0!</v>
      </c>
    </row>
    <row r="22" spans="1:7" ht="19.899999999999999" customHeight="1">
      <c r="A22" s="28">
        <v>10199</v>
      </c>
      <c r="B22" s="30" t="s">
        <v>51</v>
      </c>
      <c r="C22" s="213"/>
      <c r="D22" s="214"/>
      <c r="E22" s="213"/>
      <c r="F22" s="199" t="e">
        <f t="shared" si="0"/>
        <v>#DIV/0!</v>
      </c>
      <c r="G22" s="199" t="e">
        <f t="shared" si="1"/>
        <v>#DIV/0!</v>
      </c>
    </row>
    <row r="23" spans="1:7" ht="19.899999999999999" customHeight="1">
      <c r="A23" s="164">
        <v>103</v>
      </c>
      <c r="B23" s="70" t="s">
        <v>52</v>
      </c>
      <c r="C23" s="197">
        <f>SUM(C24:C31)</f>
        <v>16600</v>
      </c>
      <c r="D23" s="197">
        <f>SUM(D24:D31)</f>
        <v>17459</v>
      </c>
      <c r="E23" s="197">
        <f>SUM(E24:E31)</f>
        <v>16850</v>
      </c>
      <c r="F23" s="198">
        <f t="shared" ref="F23:F31" si="2">E23/C23*100</f>
        <v>101.50602409638554</v>
      </c>
      <c r="G23" s="198">
        <f t="shared" ref="G23:G31" si="3">E23/D23*100</f>
        <v>96.511827710636339</v>
      </c>
    </row>
    <row r="24" spans="1:7" ht="19.899999999999999" customHeight="1">
      <c r="A24" s="28">
        <v>10302</v>
      </c>
      <c r="B24" s="30" t="s">
        <v>53</v>
      </c>
      <c r="C24" s="213">
        <v>4000</v>
      </c>
      <c r="D24" s="214">
        <v>3911</v>
      </c>
      <c r="E24" s="213">
        <v>4500</v>
      </c>
      <c r="F24" s="199">
        <f t="shared" si="2"/>
        <v>112.5</v>
      </c>
      <c r="G24" s="199">
        <f t="shared" si="3"/>
        <v>115.06008693428791</v>
      </c>
    </row>
    <row r="25" spans="1:7" ht="19.899999999999999" customHeight="1">
      <c r="A25" s="28">
        <v>10304</v>
      </c>
      <c r="B25" s="30" t="s">
        <v>54</v>
      </c>
      <c r="C25" s="213">
        <v>2000</v>
      </c>
      <c r="D25" s="214">
        <v>2296</v>
      </c>
      <c r="E25" s="213">
        <v>2200</v>
      </c>
      <c r="F25" s="199">
        <f t="shared" si="2"/>
        <v>110.00000000000001</v>
      </c>
      <c r="G25" s="199">
        <f t="shared" si="3"/>
        <v>95.818815331010455</v>
      </c>
    </row>
    <row r="26" spans="1:7" ht="19.899999999999999" customHeight="1">
      <c r="A26" s="28">
        <v>10305</v>
      </c>
      <c r="B26" s="30" t="s">
        <v>55</v>
      </c>
      <c r="C26" s="213">
        <v>5500</v>
      </c>
      <c r="D26" s="214">
        <v>5895</v>
      </c>
      <c r="E26" s="213">
        <v>4350</v>
      </c>
      <c r="F26" s="199">
        <f t="shared" si="2"/>
        <v>79.090909090909093</v>
      </c>
      <c r="G26" s="199">
        <f t="shared" si="3"/>
        <v>73.791348600508911</v>
      </c>
    </row>
    <row r="27" spans="1:7" ht="19.899999999999999" customHeight="1">
      <c r="A27" s="28">
        <v>10306</v>
      </c>
      <c r="B27" s="30" t="s">
        <v>56</v>
      </c>
      <c r="C27" s="213"/>
      <c r="D27" s="214"/>
      <c r="E27" s="213"/>
      <c r="F27" s="199" t="e">
        <f t="shared" si="2"/>
        <v>#DIV/0!</v>
      </c>
      <c r="G27" s="199" t="e">
        <f t="shared" si="3"/>
        <v>#DIV/0!</v>
      </c>
    </row>
    <row r="28" spans="1:7" ht="19.899999999999999" customHeight="1">
      <c r="A28" s="28">
        <v>10307</v>
      </c>
      <c r="B28" s="30" t="s">
        <v>57</v>
      </c>
      <c r="C28" s="213">
        <v>4800</v>
      </c>
      <c r="D28" s="214">
        <v>4861</v>
      </c>
      <c r="E28" s="213">
        <v>5500</v>
      </c>
      <c r="F28" s="199">
        <f t="shared" si="2"/>
        <v>114.58333333333333</v>
      </c>
      <c r="G28" s="199">
        <f t="shared" si="3"/>
        <v>113.14544332441885</v>
      </c>
    </row>
    <row r="29" spans="1:7" ht="19.899999999999999" customHeight="1">
      <c r="A29" s="28">
        <v>10308</v>
      </c>
      <c r="B29" s="30" t="s">
        <v>58</v>
      </c>
      <c r="C29" s="213">
        <v>300</v>
      </c>
      <c r="D29" s="214">
        <v>496</v>
      </c>
      <c r="E29" s="213">
        <v>300</v>
      </c>
      <c r="F29" s="199">
        <f t="shared" si="2"/>
        <v>100</v>
      </c>
      <c r="G29" s="199">
        <f t="shared" si="3"/>
        <v>60.483870967741936</v>
      </c>
    </row>
    <row r="30" spans="1:7" s="196" customFormat="1" ht="19.899999999999999" customHeight="1">
      <c r="A30" s="28">
        <v>10309</v>
      </c>
      <c r="B30" s="30" t="s">
        <v>59</v>
      </c>
      <c r="C30" s="213"/>
      <c r="D30" s="201"/>
      <c r="E30" s="213"/>
      <c r="F30" s="200" t="e">
        <f t="shared" si="2"/>
        <v>#DIV/0!</v>
      </c>
      <c r="G30" s="200" t="e">
        <f t="shared" si="3"/>
        <v>#DIV/0!</v>
      </c>
    </row>
    <row r="31" spans="1:7" s="196" customFormat="1" ht="19.899999999999999" customHeight="1">
      <c r="A31" s="28">
        <v>10399</v>
      </c>
      <c r="B31" s="30" t="s">
        <v>60</v>
      </c>
      <c r="C31" s="213"/>
      <c r="D31" s="201"/>
      <c r="E31" s="213"/>
      <c r="F31" s="200" t="e">
        <f t="shared" si="2"/>
        <v>#DIV/0!</v>
      </c>
      <c r="G31" s="200" t="e">
        <f t="shared" si="3"/>
        <v>#DIV/0!</v>
      </c>
    </row>
    <row r="32" spans="1:7" s="196" customFormat="1" ht="19.899999999999999" customHeight="1">
      <c r="A32" s="28"/>
      <c r="B32" s="30" t="s">
        <v>0</v>
      </c>
      <c r="C32" s="215"/>
      <c r="D32" s="201"/>
      <c r="E32" s="216"/>
      <c r="F32" s="201"/>
      <c r="G32" s="201"/>
    </row>
    <row r="33" spans="1:7" ht="19.899999999999999" customHeight="1">
      <c r="A33" s="267" t="s">
        <v>61</v>
      </c>
      <c r="B33" s="268"/>
      <c r="C33" s="202">
        <f>C6+C23</f>
        <v>45000</v>
      </c>
      <c r="D33" s="202">
        <f>D6+D23</f>
        <v>48156</v>
      </c>
      <c r="E33" s="202">
        <f>E6+E23</f>
        <v>48150</v>
      </c>
      <c r="F33" s="198">
        <f>E33/C33*100</f>
        <v>107</v>
      </c>
      <c r="G33" s="198">
        <f>E33/D33*100</f>
        <v>99.987540493396466</v>
      </c>
    </row>
    <row r="34" spans="1:7">
      <c r="E34" s="203"/>
    </row>
    <row r="35" spans="1:7">
      <c r="E35" s="203"/>
    </row>
    <row r="36" spans="1:7">
      <c r="E36" s="203"/>
    </row>
  </sheetData>
  <mergeCells count="6">
    <mergeCell ref="A2:G2"/>
    <mergeCell ref="A4:B4"/>
    <mergeCell ref="E4:G4"/>
    <mergeCell ref="A33:B33"/>
    <mergeCell ref="C4:C5"/>
    <mergeCell ref="D4:D5"/>
  </mergeCells>
  <phoneticPr fontId="31" type="noConversion"/>
  <printOptions horizontalCentered="1"/>
  <pageMargins left="0.47152777777777799" right="0.47152777777777799" top="0.196527777777778" bottom="7.7777777777777807E-2" header="0" footer="0"/>
  <pageSetup paperSize="9" scale="69" fitToWidth="0" orientation="landscape"/>
</worksheet>
</file>

<file path=xl/worksheets/sheet4.xml><?xml version="1.0" encoding="utf-8"?>
<worksheet xmlns="http://schemas.openxmlformats.org/spreadsheetml/2006/main" xmlns:r="http://schemas.openxmlformats.org/officeDocument/2006/relationships">
  <sheetPr>
    <tabColor rgb="FF92D050"/>
  </sheetPr>
  <dimension ref="A1:G1278"/>
  <sheetViews>
    <sheetView workbookViewId="0">
      <selection activeCell="C8" sqref="C8"/>
    </sheetView>
  </sheetViews>
  <sheetFormatPr defaultColWidth="9" defaultRowHeight="13.5"/>
  <cols>
    <col min="1" max="1" width="9" style="161"/>
    <col min="2" max="2" width="52.625" style="18" customWidth="1"/>
    <col min="3" max="7" width="10.5" style="18" customWidth="1"/>
    <col min="8" max="8" width="11.875" style="18" customWidth="1"/>
    <col min="9" max="9" width="16.25" style="18" customWidth="1"/>
    <col min="10" max="16384" width="9" style="18"/>
  </cols>
  <sheetData>
    <row r="1" spans="1:7" ht="14.25">
      <c r="A1" s="162" t="s">
        <v>62</v>
      </c>
      <c r="F1" s="57" t="s">
        <v>0</v>
      </c>
      <c r="G1" s="57"/>
    </row>
    <row r="2" spans="1:7" s="19" customFormat="1" ht="22.5">
      <c r="A2" s="260" t="s">
        <v>63</v>
      </c>
      <c r="B2" s="260"/>
      <c r="C2" s="260"/>
      <c r="D2" s="260"/>
      <c r="E2" s="260"/>
      <c r="F2" s="260"/>
      <c r="G2" s="260"/>
    </row>
    <row r="3" spans="1:7">
      <c r="G3" s="57" t="s">
        <v>25</v>
      </c>
    </row>
    <row r="4" spans="1:7" ht="22.9" customHeight="1">
      <c r="A4" s="262" t="s">
        <v>26</v>
      </c>
      <c r="B4" s="263"/>
      <c r="C4" s="269" t="s">
        <v>27</v>
      </c>
      <c r="D4" s="269" t="s">
        <v>28</v>
      </c>
      <c r="E4" s="271" t="s">
        <v>29</v>
      </c>
      <c r="F4" s="271"/>
      <c r="G4" s="271"/>
    </row>
    <row r="5" spans="1:7" ht="37.9" customHeight="1">
      <c r="A5" s="33" t="s">
        <v>30</v>
      </c>
      <c r="B5" s="163" t="s">
        <v>31</v>
      </c>
      <c r="C5" s="270"/>
      <c r="D5" s="270"/>
      <c r="E5" s="34" t="s">
        <v>32</v>
      </c>
      <c r="F5" s="35" t="s">
        <v>33</v>
      </c>
      <c r="G5" s="35" t="s">
        <v>34</v>
      </c>
    </row>
    <row r="6" spans="1:7">
      <c r="A6" s="164">
        <v>201</v>
      </c>
      <c r="B6" s="165" t="s">
        <v>64</v>
      </c>
      <c r="C6" s="217">
        <f>C7+C19+C28+C39+C50+C61+C72+C80+C89+C102+C111+C122+C134+C141+C149+C155+C162+C169+C176+C183+C190+C198+C204+C210+C217+C232</f>
        <v>28000</v>
      </c>
      <c r="D6" s="166">
        <f>D7+D19+D28+D39+D50+D61+D72+D80+D89+D102+D111+D122+D134+D141+D149+D155+D162+D169+D176+D183+D190+D198+D204+D210+D217+D232</f>
        <v>52973</v>
      </c>
      <c r="E6" s="217">
        <f t="shared" ref="E6" si="0">E7+E19+E28+E39+E50+E61+E72+E80+E89+E102+E111+E122+E134+E141+E149+E155+E162+E169+E176+E183+E190+E198+E204+E210+E217+E232</f>
        <v>24684</v>
      </c>
      <c r="F6" s="167">
        <f t="shared" ref="F6:F69" si="1">E6/C6*100</f>
        <v>88.157142857142858</v>
      </c>
      <c r="G6" s="167">
        <f>E6/D6*100</f>
        <v>46.597323164631035</v>
      </c>
    </row>
    <row r="7" spans="1:7">
      <c r="A7" s="168">
        <v>20101</v>
      </c>
      <c r="B7" s="169" t="s">
        <v>65</v>
      </c>
      <c r="C7" s="218">
        <f>SUM(C8:C18)</f>
        <v>516</v>
      </c>
      <c r="D7" s="170">
        <f>SUM(D8:D18)</f>
        <v>791</v>
      </c>
      <c r="E7" s="218">
        <f t="shared" ref="E7" si="2">SUM(E8:E18)</f>
        <v>408</v>
      </c>
      <c r="F7" s="171">
        <f t="shared" si="1"/>
        <v>79.069767441860463</v>
      </c>
      <c r="G7" s="171">
        <f t="shared" ref="G7:G70" si="3">E7/D7*100</f>
        <v>51.580278128950695</v>
      </c>
    </row>
    <row r="8" spans="1:7">
      <c r="A8" s="28">
        <v>2010101</v>
      </c>
      <c r="B8" s="172" t="s">
        <v>66</v>
      </c>
      <c r="C8" s="219">
        <v>485</v>
      </c>
      <c r="D8" s="219">
        <v>596</v>
      </c>
      <c r="E8" s="219">
        <v>378</v>
      </c>
      <c r="F8" s="173">
        <f t="shared" si="1"/>
        <v>77.938144329896915</v>
      </c>
      <c r="G8" s="173">
        <f t="shared" si="3"/>
        <v>63.422818791946312</v>
      </c>
    </row>
    <row r="9" spans="1:7">
      <c r="A9" s="28">
        <v>2010102</v>
      </c>
      <c r="B9" s="172" t="s">
        <v>67</v>
      </c>
      <c r="C9" s="219"/>
      <c r="D9" s="219"/>
      <c r="E9" s="219"/>
      <c r="F9" s="173" t="e">
        <f t="shared" si="1"/>
        <v>#DIV/0!</v>
      </c>
      <c r="G9" s="173" t="e">
        <f t="shared" si="3"/>
        <v>#DIV/0!</v>
      </c>
    </row>
    <row r="10" spans="1:7">
      <c r="A10" s="28">
        <v>2010103</v>
      </c>
      <c r="B10" s="174" t="s">
        <v>68</v>
      </c>
      <c r="C10" s="219"/>
      <c r="D10" s="219"/>
      <c r="E10" s="219"/>
      <c r="F10" s="173" t="e">
        <f t="shared" si="1"/>
        <v>#DIV/0!</v>
      </c>
      <c r="G10" s="173" t="e">
        <f t="shared" si="3"/>
        <v>#DIV/0!</v>
      </c>
    </row>
    <row r="11" spans="1:7">
      <c r="A11" s="28">
        <v>2010104</v>
      </c>
      <c r="B11" s="174" t="s">
        <v>69</v>
      </c>
      <c r="C11" s="219">
        <v>31</v>
      </c>
      <c r="D11" s="219"/>
      <c r="E11" s="219">
        <v>30</v>
      </c>
      <c r="F11" s="173">
        <f t="shared" si="1"/>
        <v>96.774193548387103</v>
      </c>
      <c r="G11" s="173" t="e">
        <f t="shared" si="3"/>
        <v>#DIV/0!</v>
      </c>
    </row>
    <row r="12" spans="1:7">
      <c r="A12" s="28">
        <v>2010105</v>
      </c>
      <c r="B12" s="174" t="s">
        <v>70</v>
      </c>
      <c r="C12" s="219"/>
      <c r="D12" s="219"/>
      <c r="E12" s="219"/>
      <c r="F12" s="173" t="e">
        <f t="shared" si="1"/>
        <v>#DIV/0!</v>
      </c>
      <c r="G12" s="173" t="e">
        <f t="shared" si="3"/>
        <v>#DIV/0!</v>
      </c>
    </row>
    <row r="13" spans="1:7">
      <c r="A13" s="28">
        <v>2010106</v>
      </c>
      <c r="B13" s="175" t="s">
        <v>71</v>
      </c>
      <c r="C13" s="219"/>
      <c r="D13" s="219"/>
      <c r="E13" s="219"/>
      <c r="F13" s="173" t="e">
        <f t="shared" si="1"/>
        <v>#DIV/0!</v>
      </c>
      <c r="G13" s="173" t="e">
        <f t="shared" si="3"/>
        <v>#DIV/0!</v>
      </c>
    </row>
    <row r="14" spans="1:7">
      <c r="A14" s="28">
        <v>2010107</v>
      </c>
      <c r="B14" s="175" t="s">
        <v>72</v>
      </c>
      <c r="C14" s="219"/>
      <c r="D14" s="219"/>
      <c r="E14" s="219"/>
      <c r="F14" s="173" t="e">
        <f t="shared" si="1"/>
        <v>#DIV/0!</v>
      </c>
      <c r="G14" s="173" t="e">
        <f t="shared" si="3"/>
        <v>#DIV/0!</v>
      </c>
    </row>
    <row r="15" spans="1:7">
      <c r="A15" s="28">
        <v>2010108</v>
      </c>
      <c r="B15" s="175" t="s">
        <v>73</v>
      </c>
      <c r="C15" s="219"/>
      <c r="D15" s="219"/>
      <c r="E15" s="219"/>
      <c r="F15" s="173" t="e">
        <f t="shared" si="1"/>
        <v>#DIV/0!</v>
      </c>
      <c r="G15" s="173" t="e">
        <f t="shared" si="3"/>
        <v>#DIV/0!</v>
      </c>
    </row>
    <row r="16" spans="1:7">
      <c r="A16" s="28">
        <v>2010109</v>
      </c>
      <c r="B16" s="175" t="s">
        <v>74</v>
      </c>
      <c r="C16" s="219"/>
      <c r="D16" s="219"/>
      <c r="E16" s="219"/>
      <c r="F16" s="173" t="e">
        <f t="shared" si="1"/>
        <v>#DIV/0!</v>
      </c>
      <c r="G16" s="173" t="e">
        <f t="shared" si="3"/>
        <v>#DIV/0!</v>
      </c>
    </row>
    <row r="17" spans="1:7">
      <c r="A17" s="28">
        <v>2010150</v>
      </c>
      <c r="B17" s="175" t="s">
        <v>75</v>
      </c>
      <c r="C17" s="219"/>
      <c r="D17" s="219">
        <v>195</v>
      </c>
      <c r="E17" s="219"/>
      <c r="F17" s="173" t="e">
        <f t="shared" si="1"/>
        <v>#DIV/0!</v>
      </c>
      <c r="G17" s="173">
        <f t="shared" si="3"/>
        <v>0</v>
      </c>
    </row>
    <row r="18" spans="1:7">
      <c r="A18" s="28">
        <v>2010199</v>
      </c>
      <c r="B18" s="175" t="s">
        <v>76</v>
      </c>
      <c r="C18" s="219"/>
      <c r="D18" s="219"/>
      <c r="E18" s="219"/>
      <c r="F18" s="173" t="e">
        <f t="shared" si="1"/>
        <v>#DIV/0!</v>
      </c>
      <c r="G18" s="173" t="e">
        <f t="shared" si="3"/>
        <v>#DIV/0!</v>
      </c>
    </row>
    <row r="19" spans="1:7">
      <c r="A19" s="168">
        <v>20102</v>
      </c>
      <c r="B19" s="169" t="s">
        <v>77</v>
      </c>
      <c r="C19" s="218">
        <f>SUM(C20:C27)</f>
        <v>402</v>
      </c>
      <c r="D19" s="170">
        <f>SUM(D20:D27)</f>
        <v>387</v>
      </c>
      <c r="E19" s="218">
        <f t="shared" ref="E19" si="4">SUM(E20:E27)</f>
        <v>304</v>
      </c>
      <c r="F19" s="171">
        <f t="shared" si="1"/>
        <v>75.621890547263675</v>
      </c>
      <c r="G19" s="171">
        <f t="shared" si="3"/>
        <v>78.552971576227392</v>
      </c>
    </row>
    <row r="20" spans="1:7">
      <c r="A20" s="28">
        <v>2010201</v>
      </c>
      <c r="B20" s="172" t="s">
        <v>66</v>
      </c>
      <c r="C20" s="219">
        <v>320</v>
      </c>
      <c r="D20" s="225">
        <v>385</v>
      </c>
      <c r="E20" s="219">
        <v>274</v>
      </c>
      <c r="F20" s="173">
        <f t="shared" si="1"/>
        <v>85.625</v>
      </c>
      <c r="G20" s="173">
        <f t="shared" si="3"/>
        <v>71.168831168831176</v>
      </c>
    </row>
    <row r="21" spans="1:7">
      <c r="A21" s="28">
        <v>2010202</v>
      </c>
      <c r="B21" s="172" t="s">
        <v>67</v>
      </c>
      <c r="C21" s="219"/>
      <c r="D21" s="225"/>
      <c r="E21" s="219"/>
      <c r="F21" s="173" t="e">
        <f t="shared" si="1"/>
        <v>#DIV/0!</v>
      </c>
      <c r="G21" s="173" t="e">
        <f t="shared" si="3"/>
        <v>#DIV/0!</v>
      </c>
    </row>
    <row r="22" spans="1:7">
      <c r="A22" s="28">
        <v>2010203</v>
      </c>
      <c r="B22" s="174" t="s">
        <v>68</v>
      </c>
      <c r="C22" s="219"/>
      <c r="D22" s="225"/>
      <c r="E22" s="219"/>
      <c r="F22" s="173" t="e">
        <f t="shared" si="1"/>
        <v>#DIV/0!</v>
      </c>
      <c r="G22" s="173" t="e">
        <f t="shared" si="3"/>
        <v>#DIV/0!</v>
      </c>
    </row>
    <row r="23" spans="1:7">
      <c r="A23" s="28">
        <v>2010204</v>
      </c>
      <c r="B23" s="174" t="s">
        <v>78</v>
      </c>
      <c r="C23" s="219">
        <v>51</v>
      </c>
      <c r="D23" s="225"/>
      <c r="E23" s="219">
        <v>30</v>
      </c>
      <c r="F23" s="173">
        <f t="shared" si="1"/>
        <v>58.82352941176471</v>
      </c>
      <c r="G23" s="173" t="e">
        <f t="shared" si="3"/>
        <v>#DIV/0!</v>
      </c>
    </row>
    <row r="24" spans="1:7">
      <c r="A24" s="28">
        <v>2010205</v>
      </c>
      <c r="B24" s="174" t="s">
        <v>79</v>
      </c>
      <c r="C24" s="219"/>
      <c r="D24" s="225"/>
      <c r="E24" s="219"/>
      <c r="F24" s="173" t="e">
        <f t="shared" si="1"/>
        <v>#DIV/0!</v>
      </c>
      <c r="G24" s="173" t="e">
        <f t="shared" si="3"/>
        <v>#DIV/0!</v>
      </c>
    </row>
    <row r="25" spans="1:7">
      <c r="A25" s="28">
        <v>2010206</v>
      </c>
      <c r="B25" s="174" t="s">
        <v>80</v>
      </c>
      <c r="C25" s="219"/>
      <c r="D25" s="225"/>
      <c r="E25" s="219"/>
      <c r="F25" s="173" t="e">
        <f t="shared" si="1"/>
        <v>#DIV/0!</v>
      </c>
      <c r="G25" s="173" t="e">
        <f t="shared" si="3"/>
        <v>#DIV/0!</v>
      </c>
    </row>
    <row r="26" spans="1:7">
      <c r="A26" s="28">
        <v>2010250</v>
      </c>
      <c r="B26" s="174" t="s">
        <v>75</v>
      </c>
      <c r="C26" s="219"/>
      <c r="D26" s="225"/>
      <c r="E26" s="219"/>
      <c r="F26" s="173" t="e">
        <f t="shared" si="1"/>
        <v>#DIV/0!</v>
      </c>
      <c r="G26" s="173" t="e">
        <f t="shared" si="3"/>
        <v>#DIV/0!</v>
      </c>
    </row>
    <row r="27" spans="1:7">
      <c r="A27" s="28">
        <v>2010299</v>
      </c>
      <c r="B27" s="174" t="s">
        <v>81</v>
      </c>
      <c r="C27" s="219">
        <v>31</v>
      </c>
      <c r="D27" s="225">
        <v>2</v>
      </c>
      <c r="E27" s="219"/>
      <c r="F27" s="173">
        <f t="shared" si="1"/>
        <v>0</v>
      </c>
      <c r="G27" s="173">
        <f t="shared" si="3"/>
        <v>0</v>
      </c>
    </row>
    <row r="28" spans="1:7">
      <c r="A28" s="168">
        <v>20103</v>
      </c>
      <c r="B28" s="169" t="s">
        <v>82</v>
      </c>
      <c r="C28" s="218">
        <f>SUM(C29:C38)</f>
        <v>15304</v>
      </c>
      <c r="D28" s="170">
        <f>SUM(D29:D38)</f>
        <v>26034</v>
      </c>
      <c r="E28" s="218">
        <f t="shared" ref="E28" si="5">SUM(E29:E38)</f>
        <v>14965</v>
      </c>
      <c r="F28" s="171">
        <f t="shared" si="1"/>
        <v>97.78489283847361</v>
      </c>
      <c r="G28" s="171">
        <f t="shared" si="3"/>
        <v>57.482522854728437</v>
      </c>
    </row>
    <row r="29" spans="1:7">
      <c r="A29" s="28">
        <v>2010301</v>
      </c>
      <c r="B29" s="172" t="s">
        <v>66</v>
      </c>
      <c r="C29" s="219">
        <v>6587</v>
      </c>
      <c r="D29" s="225">
        <v>10409</v>
      </c>
      <c r="E29" s="219">
        <v>6000</v>
      </c>
      <c r="F29" s="173">
        <f t="shared" si="1"/>
        <v>91.088507666616053</v>
      </c>
      <c r="G29" s="173">
        <f t="shared" si="3"/>
        <v>57.642424824670954</v>
      </c>
    </row>
    <row r="30" spans="1:7">
      <c r="A30" s="28">
        <v>2010302</v>
      </c>
      <c r="B30" s="172" t="s">
        <v>67</v>
      </c>
      <c r="C30" s="219"/>
      <c r="D30" s="225"/>
      <c r="E30" s="219"/>
      <c r="F30" s="173" t="e">
        <f t="shared" si="1"/>
        <v>#DIV/0!</v>
      </c>
      <c r="G30" s="173" t="e">
        <f t="shared" si="3"/>
        <v>#DIV/0!</v>
      </c>
    </row>
    <row r="31" spans="1:7">
      <c r="A31" s="28">
        <v>2010303</v>
      </c>
      <c r="B31" s="174" t="s">
        <v>68</v>
      </c>
      <c r="C31" s="219"/>
      <c r="D31" s="225"/>
      <c r="E31" s="219"/>
      <c r="F31" s="173" t="e">
        <f t="shared" si="1"/>
        <v>#DIV/0!</v>
      </c>
      <c r="G31" s="173" t="e">
        <f t="shared" si="3"/>
        <v>#DIV/0!</v>
      </c>
    </row>
    <row r="32" spans="1:7">
      <c r="A32" s="28">
        <v>2010304</v>
      </c>
      <c r="B32" s="174" t="s">
        <v>83</v>
      </c>
      <c r="C32" s="219"/>
      <c r="D32" s="225"/>
      <c r="E32" s="219"/>
      <c r="F32" s="173" t="e">
        <f t="shared" si="1"/>
        <v>#DIV/0!</v>
      </c>
      <c r="G32" s="173" t="e">
        <f t="shared" si="3"/>
        <v>#DIV/0!</v>
      </c>
    </row>
    <row r="33" spans="1:7">
      <c r="A33" s="28">
        <v>2010305</v>
      </c>
      <c r="B33" s="174" t="s">
        <v>84</v>
      </c>
      <c r="C33" s="219"/>
      <c r="D33" s="225"/>
      <c r="E33" s="219"/>
      <c r="F33" s="173" t="e">
        <f t="shared" si="1"/>
        <v>#DIV/0!</v>
      </c>
      <c r="G33" s="173" t="e">
        <f t="shared" si="3"/>
        <v>#DIV/0!</v>
      </c>
    </row>
    <row r="34" spans="1:7">
      <c r="A34" s="28">
        <v>2010306</v>
      </c>
      <c r="B34" s="176" t="s">
        <v>85</v>
      </c>
      <c r="C34" s="219"/>
      <c r="D34" s="225"/>
      <c r="E34" s="219"/>
      <c r="F34" s="173" t="e">
        <f t="shared" si="1"/>
        <v>#DIV/0!</v>
      </c>
      <c r="G34" s="173" t="e">
        <f t="shared" si="3"/>
        <v>#DIV/0!</v>
      </c>
    </row>
    <row r="35" spans="1:7">
      <c r="A35" s="28">
        <v>2010308</v>
      </c>
      <c r="B35" s="172" t="s">
        <v>86</v>
      </c>
      <c r="C35" s="219">
        <v>734</v>
      </c>
      <c r="D35" s="225">
        <v>372</v>
      </c>
      <c r="E35" s="219">
        <v>600</v>
      </c>
      <c r="F35" s="173">
        <f t="shared" si="1"/>
        <v>81.743869209809262</v>
      </c>
      <c r="G35" s="173">
        <f t="shared" si="3"/>
        <v>161.29032258064515</v>
      </c>
    </row>
    <row r="36" spans="1:7">
      <c r="A36" s="28">
        <v>2010309</v>
      </c>
      <c r="B36" s="174" t="s">
        <v>87</v>
      </c>
      <c r="C36" s="219"/>
      <c r="D36" s="225"/>
      <c r="E36" s="219"/>
      <c r="F36" s="173" t="e">
        <f t="shared" si="1"/>
        <v>#DIV/0!</v>
      </c>
      <c r="G36" s="173" t="e">
        <f t="shared" si="3"/>
        <v>#DIV/0!</v>
      </c>
    </row>
    <row r="37" spans="1:7">
      <c r="A37" s="28">
        <v>2010350</v>
      </c>
      <c r="B37" s="174" t="s">
        <v>75</v>
      </c>
      <c r="C37" s="219">
        <v>3232</v>
      </c>
      <c r="D37" s="225">
        <v>9053</v>
      </c>
      <c r="E37" s="219">
        <v>3457</v>
      </c>
      <c r="F37" s="173">
        <f t="shared" si="1"/>
        <v>106.96163366336633</v>
      </c>
      <c r="G37" s="173">
        <f t="shared" si="3"/>
        <v>38.186236606649729</v>
      </c>
    </row>
    <row r="38" spans="1:7">
      <c r="A38" s="28">
        <v>2010399</v>
      </c>
      <c r="B38" s="174" t="s">
        <v>88</v>
      </c>
      <c r="C38" s="219">
        <v>4751</v>
      </c>
      <c r="D38" s="225">
        <v>6200</v>
      </c>
      <c r="E38" s="219">
        <v>4908</v>
      </c>
      <c r="F38" s="173">
        <f t="shared" si="1"/>
        <v>103.30456745948223</v>
      </c>
      <c r="G38" s="173">
        <f t="shared" si="3"/>
        <v>79.161290322580641</v>
      </c>
    </row>
    <row r="39" spans="1:7">
      <c r="A39" s="168">
        <v>20104</v>
      </c>
      <c r="B39" s="169" t="s">
        <v>89</v>
      </c>
      <c r="C39" s="218">
        <f>SUM(C40:C49)</f>
        <v>943</v>
      </c>
      <c r="D39" s="170">
        <f>SUM(D40:D49)</f>
        <v>816</v>
      </c>
      <c r="E39" s="218">
        <f t="shared" ref="E39" si="6">SUM(E40:E49)</f>
        <v>500</v>
      </c>
      <c r="F39" s="171">
        <f t="shared" si="1"/>
        <v>53.022269353128316</v>
      </c>
      <c r="G39" s="171">
        <f t="shared" si="3"/>
        <v>61.274509803921575</v>
      </c>
    </row>
    <row r="40" spans="1:7">
      <c r="A40" s="28">
        <v>2010401</v>
      </c>
      <c r="B40" s="172" t="s">
        <v>66</v>
      </c>
      <c r="C40" s="219">
        <v>684</v>
      </c>
      <c r="D40" s="225">
        <v>697</v>
      </c>
      <c r="E40" s="219">
        <v>426</v>
      </c>
      <c r="F40" s="173">
        <f t="shared" si="1"/>
        <v>62.280701754385973</v>
      </c>
      <c r="G40" s="173">
        <f t="shared" si="3"/>
        <v>61.119081779053083</v>
      </c>
    </row>
    <row r="41" spans="1:7">
      <c r="A41" s="28">
        <v>2010402</v>
      </c>
      <c r="B41" s="172" t="s">
        <v>67</v>
      </c>
      <c r="C41" s="219"/>
      <c r="D41" s="225"/>
      <c r="E41" s="219"/>
      <c r="F41" s="173" t="e">
        <f t="shared" si="1"/>
        <v>#DIV/0!</v>
      </c>
      <c r="G41" s="173" t="e">
        <f t="shared" si="3"/>
        <v>#DIV/0!</v>
      </c>
    </row>
    <row r="42" spans="1:7">
      <c r="A42" s="28">
        <v>2010403</v>
      </c>
      <c r="B42" s="174" t="s">
        <v>68</v>
      </c>
      <c r="C42" s="219"/>
      <c r="D42" s="225"/>
      <c r="E42" s="219"/>
      <c r="F42" s="173" t="e">
        <f t="shared" si="1"/>
        <v>#DIV/0!</v>
      </c>
      <c r="G42" s="173" t="e">
        <f t="shared" si="3"/>
        <v>#DIV/0!</v>
      </c>
    </row>
    <row r="43" spans="1:7">
      <c r="A43" s="28">
        <v>2010404</v>
      </c>
      <c r="B43" s="174" t="s">
        <v>90</v>
      </c>
      <c r="C43" s="219"/>
      <c r="D43" s="225"/>
      <c r="E43" s="219"/>
      <c r="F43" s="173" t="e">
        <f t="shared" si="1"/>
        <v>#DIV/0!</v>
      </c>
      <c r="G43" s="173" t="e">
        <f t="shared" si="3"/>
        <v>#DIV/0!</v>
      </c>
    </row>
    <row r="44" spans="1:7">
      <c r="A44" s="28">
        <v>2010405</v>
      </c>
      <c r="B44" s="174" t="s">
        <v>91</v>
      </c>
      <c r="C44" s="219"/>
      <c r="D44" s="225"/>
      <c r="E44" s="219"/>
      <c r="F44" s="173" t="e">
        <f t="shared" si="1"/>
        <v>#DIV/0!</v>
      </c>
      <c r="G44" s="173" t="e">
        <f t="shared" si="3"/>
        <v>#DIV/0!</v>
      </c>
    </row>
    <row r="45" spans="1:7">
      <c r="A45" s="28">
        <v>2010406</v>
      </c>
      <c r="B45" s="172" t="s">
        <v>92</v>
      </c>
      <c r="C45" s="219"/>
      <c r="D45" s="225"/>
      <c r="E45" s="219"/>
      <c r="F45" s="173" t="e">
        <f t="shared" si="1"/>
        <v>#DIV/0!</v>
      </c>
      <c r="G45" s="173" t="e">
        <f t="shared" si="3"/>
        <v>#DIV/0!</v>
      </c>
    </row>
    <row r="46" spans="1:7">
      <c r="A46" s="28">
        <v>2010407</v>
      </c>
      <c r="B46" s="172" t="s">
        <v>93</v>
      </c>
      <c r="C46" s="219"/>
      <c r="D46" s="225"/>
      <c r="E46" s="219"/>
      <c r="F46" s="173" t="e">
        <f t="shared" si="1"/>
        <v>#DIV/0!</v>
      </c>
      <c r="G46" s="173" t="e">
        <f t="shared" si="3"/>
        <v>#DIV/0!</v>
      </c>
    </row>
    <row r="47" spans="1:7">
      <c r="A47" s="28">
        <v>2010408</v>
      </c>
      <c r="B47" s="172" t="s">
        <v>94</v>
      </c>
      <c r="C47" s="219"/>
      <c r="D47" s="225">
        <v>89</v>
      </c>
      <c r="E47" s="219">
        <v>74</v>
      </c>
      <c r="F47" s="173" t="e">
        <f t="shared" si="1"/>
        <v>#DIV/0!</v>
      </c>
      <c r="G47" s="173">
        <f t="shared" si="3"/>
        <v>83.146067415730343</v>
      </c>
    </row>
    <row r="48" spans="1:7">
      <c r="A48" s="28">
        <v>2010450</v>
      </c>
      <c r="B48" s="172" t="s">
        <v>75</v>
      </c>
      <c r="C48" s="219"/>
      <c r="D48" s="225"/>
      <c r="E48" s="219"/>
      <c r="F48" s="173" t="e">
        <f t="shared" si="1"/>
        <v>#DIV/0!</v>
      </c>
      <c r="G48" s="173" t="e">
        <f t="shared" si="3"/>
        <v>#DIV/0!</v>
      </c>
    </row>
    <row r="49" spans="1:7">
      <c r="A49" s="28">
        <v>2010499</v>
      </c>
      <c r="B49" s="174" t="s">
        <v>95</v>
      </c>
      <c r="C49" s="219">
        <v>259</v>
      </c>
      <c r="D49" s="225">
        <v>30</v>
      </c>
      <c r="E49" s="219"/>
      <c r="F49" s="173">
        <f t="shared" si="1"/>
        <v>0</v>
      </c>
      <c r="G49" s="173">
        <f t="shared" si="3"/>
        <v>0</v>
      </c>
    </row>
    <row r="50" spans="1:7">
      <c r="A50" s="168">
        <v>20105</v>
      </c>
      <c r="B50" s="177" t="s">
        <v>96</v>
      </c>
      <c r="C50" s="218">
        <f>SUM(C51:C60)</f>
        <v>62</v>
      </c>
      <c r="D50" s="170">
        <f>SUM(D51:D60)</f>
        <v>5</v>
      </c>
      <c r="E50" s="218">
        <f t="shared" ref="E50" si="7">SUM(E51:E60)</f>
        <v>0</v>
      </c>
      <c r="F50" s="171">
        <f t="shared" si="1"/>
        <v>0</v>
      </c>
      <c r="G50" s="171">
        <f t="shared" si="3"/>
        <v>0</v>
      </c>
    </row>
    <row r="51" spans="1:7">
      <c r="A51" s="28">
        <v>2010501</v>
      </c>
      <c r="B51" s="174" t="s">
        <v>66</v>
      </c>
      <c r="C51" s="219">
        <v>46</v>
      </c>
      <c r="D51" s="225"/>
      <c r="E51" s="219"/>
      <c r="F51" s="173">
        <f t="shared" si="1"/>
        <v>0</v>
      </c>
      <c r="G51" s="173" t="e">
        <f t="shared" si="3"/>
        <v>#DIV/0!</v>
      </c>
    </row>
    <row r="52" spans="1:7">
      <c r="A52" s="28">
        <v>2010502</v>
      </c>
      <c r="B52" s="175" t="s">
        <v>67</v>
      </c>
      <c r="C52" s="219"/>
      <c r="D52" s="225"/>
      <c r="E52" s="219"/>
      <c r="F52" s="173" t="e">
        <f t="shared" si="1"/>
        <v>#DIV/0!</v>
      </c>
      <c r="G52" s="173" t="e">
        <f t="shared" si="3"/>
        <v>#DIV/0!</v>
      </c>
    </row>
    <row r="53" spans="1:7">
      <c r="A53" s="28">
        <v>2010503</v>
      </c>
      <c r="B53" s="172" t="s">
        <v>68</v>
      </c>
      <c r="C53" s="219"/>
      <c r="D53" s="225"/>
      <c r="E53" s="219"/>
      <c r="F53" s="173" t="e">
        <f t="shared" si="1"/>
        <v>#DIV/0!</v>
      </c>
      <c r="G53" s="173" t="e">
        <f t="shared" si="3"/>
        <v>#DIV/0!</v>
      </c>
    </row>
    <row r="54" spans="1:7">
      <c r="A54" s="28">
        <v>2010504</v>
      </c>
      <c r="B54" s="172" t="s">
        <v>97</v>
      </c>
      <c r="C54" s="219"/>
      <c r="D54" s="225"/>
      <c r="E54" s="219"/>
      <c r="F54" s="173" t="e">
        <f t="shared" si="1"/>
        <v>#DIV/0!</v>
      </c>
      <c r="G54" s="173" t="e">
        <f t="shared" si="3"/>
        <v>#DIV/0!</v>
      </c>
    </row>
    <row r="55" spans="1:7">
      <c r="A55" s="28">
        <v>2010505</v>
      </c>
      <c r="B55" s="172" t="s">
        <v>98</v>
      </c>
      <c r="C55" s="219"/>
      <c r="D55" s="225"/>
      <c r="E55" s="219"/>
      <c r="F55" s="173" t="e">
        <f t="shared" si="1"/>
        <v>#DIV/0!</v>
      </c>
      <c r="G55" s="173" t="e">
        <f t="shared" si="3"/>
        <v>#DIV/0!</v>
      </c>
    </row>
    <row r="56" spans="1:7">
      <c r="A56" s="28">
        <v>2010506</v>
      </c>
      <c r="B56" s="174" t="s">
        <v>99</v>
      </c>
      <c r="C56" s="219"/>
      <c r="D56" s="225"/>
      <c r="E56" s="219"/>
      <c r="F56" s="173" t="e">
        <f t="shared" si="1"/>
        <v>#DIV/0!</v>
      </c>
      <c r="G56" s="173" t="e">
        <f t="shared" si="3"/>
        <v>#DIV/0!</v>
      </c>
    </row>
    <row r="57" spans="1:7">
      <c r="A57" s="28">
        <v>2010507</v>
      </c>
      <c r="B57" s="174" t="s">
        <v>100</v>
      </c>
      <c r="C57" s="219"/>
      <c r="D57" s="225"/>
      <c r="E57" s="219"/>
      <c r="F57" s="173" t="e">
        <f t="shared" si="1"/>
        <v>#DIV/0!</v>
      </c>
      <c r="G57" s="173" t="e">
        <f t="shared" si="3"/>
        <v>#DIV/0!</v>
      </c>
    </row>
    <row r="58" spans="1:7">
      <c r="A58" s="28">
        <v>2010508</v>
      </c>
      <c r="B58" s="174" t="s">
        <v>101</v>
      </c>
      <c r="C58" s="219">
        <v>4</v>
      </c>
      <c r="D58" s="225"/>
      <c r="E58" s="219"/>
      <c r="F58" s="173">
        <f t="shared" si="1"/>
        <v>0</v>
      </c>
      <c r="G58" s="173" t="e">
        <f t="shared" si="3"/>
        <v>#DIV/0!</v>
      </c>
    </row>
    <row r="59" spans="1:7">
      <c r="A59" s="28">
        <v>2010550</v>
      </c>
      <c r="B59" s="172" t="s">
        <v>75</v>
      </c>
      <c r="C59" s="219"/>
      <c r="D59" s="225"/>
      <c r="E59" s="219"/>
      <c r="F59" s="173" t="e">
        <f t="shared" si="1"/>
        <v>#DIV/0!</v>
      </c>
      <c r="G59" s="173" t="e">
        <f t="shared" si="3"/>
        <v>#DIV/0!</v>
      </c>
    </row>
    <row r="60" spans="1:7">
      <c r="A60" s="28">
        <v>2010599</v>
      </c>
      <c r="B60" s="174" t="s">
        <v>102</v>
      </c>
      <c r="C60" s="219">
        <v>12</v>
      </c>
      <c r="D60" s="225">
        <v>5</v>
      </c>
      <c r="E60" s="219"/>
      <c r="F60" s="173">
        <f t="shared" si="1"/>
        <v>0</v>
      </c>
      <c r="G60" s="173">
        <f t="shared" si="3"/>
        <v>0</v>
      </c>
    </row>
    <row r="61" spans="1:7">
      <c r="A61" s="168">
        <v>20106</v>
      </c>
      <c r="B61" s="178" t="s">
        <v>103</v>
      </c>
      <c r="C61" s="218">
        <f>SUM(C62:C71)</f>
        <v>2500</v>
      </c>
      <c r="D61" s="170">
        <f>SUM(D62:D71)</f>
        <v>11565</v>
      </c>
      <c r="E61" s="218">
        <f t="shared" ref="E61" si="8">SUM(E62:E71)</f>
        <v>2191</v>
      </c>
      <c r="F61" s="171">
        <f t="shared" si="1"/>
        <v>87.64</v>
      </c>
      <c r="G61" s="171">
        <f t="shared" si="3"/>
        <v>18.945092952875054</v>
      </c>
    </row>
    <row r="62" spans="1:7">
      <c r="A62" s="28">
        <v>2010601</v>
      </c>
      <c r="B62" s="174" t="s">
        <v>66</v>
      </c>
      <c r="C62" s="219">
        <v>868</v>
      </c>
      <c r="D62" s="225">
        <v>995</v>
      </c>
      <c r="E62" s="219">
        <v>718</v>
      </c>
      <c r="F62" s="173">
        <f t="shared" si="1"/>
        <v>82.718894009216598</v>
      </c>
      <c r="G62" s="173">
        <f t="shared" si="3"/>
        <v>72.1608040201005</v>
      </c>
    </row>
    <row r="63" spans="1:7">
      <c r="A63" s="28">
        <v>2010602</v>
      </c>
      <c r="B63" s="175" t="s">
        <v>67</v>
      </c>
      <c r="C63" s="219"/>
      <c r="D63" s="225"/>
      <c r="E63" s="219"/>
      <c r="F63" s="173" t="e">
        <f t="shared" si="1"/>
        <v>#DIV/0!</v>
      </c>
      <c r="G63" s="173" t="e">
        <f t="shared" si="3"/>
        <v>#DIV/0!</v>
      </c>
    </row>
    <row r="64" spans="1:7">
      <c r="A64" s="28">
        <v>2010603</v>
      </c>
      <c r="B64" s="175" t="s">
        <v>68</v>
      </c>
      <c r="C64" s="219"/>
      <c r="D64" s="225"/>
      <c r="E64" s="219"/>
      <c r="F64" s="173" t="e">
        <f t="shared" si="1"/>
        <v>#DIV/0!</v>
      </c>
      <c r="G64" s="173" t="e">
        <f t="shared" si="3"/>
        <v>#DIV/0!</v>
      </c>
    </row>
    <row r="65" spans="1:7">
      <c r="A65" s="28">
        <v>2010604</v>
      </c>
      <c r="B65" s="175" t="s">
        <v>104</v>
      </c>
      <c r="C65" s="219"/>
      <c r="D65" s="225"/>
      <c r="E65" s="219"/>
      <c r="F65" s="173" t="e">
        <f t="shared" si="1"/>
        <v>#DIV/0!</v>
      </c>
      <c r="G65" s="173" t="e">
        <f t="shared" si="3"/>
        <v>#DIV/0!</v>
      </c>
    </row>
    <row r="66" spans="1:7">
      <c r="A66" s="28">
        <v>2010605</v>
      </c>
      <c r="B66" s="175" t="s">
        <v>105</v>
      </c>
      <c r="C66" s="219"/>
      <c r="D66" s="225">
        <v>20</v>
      </c>
      <c r="E66" s="219"/>
      <c r="F66" s="173" t="e">
        <f t="shared" si="1"/>
        <v>#DIV/0!</v>
      </c>
      <c r="G66" s="173">
        <f t="shared" si="3"/>
        <v>0</v>
      </c>
    </row>
    <row r="67" spans="1:7">
      <c r="A67" s="28">
        <v>2010606</v>
      </c>
      <c r="B67" s="175" t="s">
        <v>106</v>
      </c>
      <c r="C67" s="219"/>
      <c r="D67" s="225"/>
      <c r="E67" s="219"/>
      <c r="F67" s="173" t="e">
        <f t="shared" si="1"/>
        <v>#DIV/0!</v>
      </c>
      <c r="G67" s="173" t="e">
        <f t="shared" si="3"/>
        <v>#DIV/0!</v>
      </c>
    </row>
    <row r="68" spans="1:7">
      <c r="A68" s="28">
        <v>2010607</v>
      </c>
      <c r="B68" s="172" t="s">
        <v>107</v>
      </c>
      <c r="C68" s="219">
        <v>22</v>
      </c>
      <c r="D68" s="225"/>
      <c r="E68" s="219"/>
      <c r="F68" s="173">
        <f t="shared" si="1"/>
        <v>0</v>
      </c>
      <c r="G68" s="173" t="e">
        <f t="shared" si="3"/>
        <v>#DIV/0!</v>
      </c>
    </row>
    <row r="69" spans="1:7">
      <c r="A69" s="28">
        <v>2010608</v>
      </c>
      <c r="B69" s="174" t="s">
        <v>108</v>
      </c>
      <c r="C69" s="219">
        <v>957</v>
      </c>
      <c r="D69" s="225">
        <v>773</v>
      </c>
      <c r="E69" s="219">
        <v>600</v>
      </c>
      <c r="F69" s="173">
        <f t="shared" si="1"/>
        <v>62.695924764890286</v>
      </c>
      <c r="G69" s="173">
        <f t="shared" si="3"/>
        <v>77.619663648124188</v>
      </c>
    </row>
    <row r="70" spans="1:7">
      <c r="A70" s="28">
        <v>2010650</v>
      </c>
      <c r="B70" s="174" t="s">
        <v>75</v>
      </c>
      <c r="C70" s="219">
        <v>83</v>
      </c>
      <c r="D70" s="225">
        <v>382</v>
      </c>
      <c r="E70" s="219">
        <v>373</v>
      </c>
      <c r="F70" s="173">
        <f t="shared" ref="F70:F133" si="9">E70/C70*100</f>
        <v>449.39759036144579</v>
      </c>
      <c r="G70" s="173">
        <f t="shared" si="3"/>
        <v>97.643979057591622</v>
      </c>
    </row>
    <row r="71" spans="1:7">
      <c r="A71" s="28">
        <v>2010699</v>
      </c>
      <c r="B71" s="174" t="s">
        <v>109</v>
      </c>
      <c r="C71" s="219">
        <v>570</v>
      </c>
      <c r="D71" s="225">
        <v>9395</v>
      </c>
      <c r="E71" s="219">
        <v>500</v>
      </c>
      <c r="F71" s="173">
        <f t="shared" si="9"/>
        <v>87.719298245614027</v>
      </c>
      <c r="G71" s="173">
        <f t="shared" ref="G71:G134" si="10">E71/D71*100</f>
        <v>5.3219797764768488</v>
      </c>
    </row>
    <row r="72" spans="1:7">
      <c r="A72" s="168">
        <v>20107</v>
      </c>
      <c r="B72" s="169" t="s">
        <v>110</v>
      </c>
      <c r="C72" s="218">
        <f>SUM(C73:C79)</f>
        <v>2109</v>
      </c>
      <c r="D72" s="170">
        <f>SUM(D73:D79)</f>
        <v>888</v>
      </c>
      <c r="E72" s="218">
        <f t="shared" ref="E72" si="11">SUM(E73:E79)</f>
        <v>2000</v>
      </c>
      <c r="F72" s="171">
        <f t="shared" si="9"/>
        <v>94.831673779042205</v>
      </c>
      <c r="G72" s="171">
        <f t="shared" si="10"/>
        <v>225.22522522522524</v>
      </c>
    </row>
    <row r="73" spans="1:7">
      <c r="A73" s="28">
        <v>2010701</v>
      </c>
      <c r="B73" s="172" t="s">
        <v>66</v>
      </c>
      <c r="C73" s="219">
        <v>1908</v>
      </c>
      <c r="D73" s="225">
        <v>850</v>
      </c>
      <c r="E73" s="219">
        <v>1900</v>
      </c>
      <c r="F73" s="173">
        <f t="shared" si="9"/>
        <v>99.580712788259959</v>
      </c>
      <c r="G73" s="173">
        <f t="shared" si="10"/>
        <v>223.52941176470588</v>
      </c>
    </row>
    <row r="74" spans="1:7">
      <c r="A74" s="28">
        <v>2010702</v>
      </c>
      <c r="B74" s="172" t="s">
        <v>67</v>
      </c>
      <c r="C74" s="219"/>
      <c r="D74" s="225"/>
      <c r="E74" s="219"/>
      <c r="F74" s="173" t="e">
        <f t="shared" si="9"/>
        <v>#DIV/0!</v>
      </c>
      <c r="G74" s="173" t="e">
        <f t="shared" si="10"/>
        <v>#DIV/0!</v>
      </c>
    </row>
    <row r="75" spans="1:7">
      <c r="A75" s="28">
        <v>2010703</v>
      </c>
      <c r="B75" s="174" t="s">
        <v>68</v>
      </c>
      <c r="C75" s="219"/>
      <c r="D75" s="225"/>
      <c r="E75" s="219"/>
      <c r="F75" s="173" t="e">
        <f t="shared" si="9"/>
        <v>#DIV/0!</v>
      </c>
      <c r="G75" s="173" t="e">
        <f t="shared" si="10"/>
        <v>#DIV/0!</v>
      </c>
    </row>
    <row r="76" spans="1:7">
      <c r="A76" s="28">
        <v>2010709</v>
      </c>
      <c r="B76" s="172" t="s">
        <v>107</v>
      </c>
      <c r="C76" s="219"/>
      <c r="D76" s="225"/>
      <c r="E76" s="219"/>
      <c r="F76" s="173" t="e">
        <f t="shared" si="9"/>
        <v>#DIV/0!</v>
      </c>
      <c r="G76" s="173" t="e">
        <f t="shared" si="10"/>
        <v>#DIV/0!</v>
      </c>
    </row>
    <row r="77" spans="1:7">
      <c r="A77" s="28">
        <v>2010710</v>
      </c>
      <c r="B77" s="174" t="s">
        <v>111</v>
      </c>
      <c r="C77" s="219"/>
      <c r="D77" s="225"/>
      <c r="E77" s="219"/>
      <c r="F77" s="173" t="e">
        <f t="shared" si="9"/>
        <v>#DIV/0!</v>
      </c>
      <c r="G77" s="173" t="e">
        <f t="shared" si="10"/>
        <v>#DIV/0!</v>
      </c>
    </row>
    <row r="78" spans="1:7">
      <c r="A78" s="28">
        <v>2010750</v>
      </c>
      <c r="B78" s="174" t="s">
        <v>75</v>
      </c>
      <c r="C78" s="219"/>
      <c r="D78" s="225"/>
      <c r="E78" s="219"/>
      <c r="F78" s="173" t="e">
        <f t="shared" si="9"/>
        <v>#DIV/0!</v>
      </c>
      <c r="G78" s="173" t="e">
        <f t="shared" si="10"/>
        <v>#DIV/0!</v>
      </c>
    </row>
    <row r="79" spans="1:7">
      <c r="A79" s="28">
        <v>2010799</v>
      </c>
      <c r="B79" s="174" t="s">
        <v>112</v>
      </c>
      <c r="C79" s="219">
        <v>201</v>
      </c>
      <c r="D79" s="225">
        <v>38</v>
      </c>
      <c r="E79" s="219">
        <v>100</v>
      </c>
      <c r="F79" s="173">
        <f t="shared" si="9"/>
        <v>49.75124378109453</v>
      </c>
      <c r="G79" s="173">
        <f t="shared" si="10"/>
        <v>263.15789473684214</v>
      </c>
    </row>
    <row r="80" spans="1:7">
      <c r="A80" s="168">
        <v>20108</v>
      </c>
      <c r="B80" s="177" t="s">
        <v>113</v>
      </c>
      <c r="C80" s="218">
        <f>SUM(C81:C88)</f>
        <v>216</v>
      </c>
      <c r="D80" s="170">
        <f>SUM(D81:D88)</f>
        <v>328</v>
      </c>
      <c r="E80" s="218">
        <f t="shared" ref="E80" si="12">SUM(E81:E88)</f>
        <v>206</v>
      </c>
      <c r="F80" s="171">
        <f t="shared" si="9"/>
        <v>95.370370370370367</v>
      </c>
      <c r="G80" s="171">
        <f t="shared" si="10"/>
        <v>62.804878048780488</v>
      </c>
    </row>
    <row r="81" spans="1:7">
      <c r="A81" s="28">
        <v>2010801</v>
      </c>
      <c r="B81" s="172" t="s">
        <v>66</v>
      </c>
      <c r="C81" s="219">
        <v>196</v>
      </c>
      <c r="D81" s="225">
        <v>248</v>
      </c>
      <c r="E81" s="219">
        <v>160</v>
      </c>
      <c r="F81" s="173">
        <f t="shared" si="9"/>
        <v>81.632653061224488</v>
      </c>
      <c r="G81" s="173">
        <f t="shared" si="10"/>
        <v>64.516129032258064</v>
      </c>
    </row>
    <row r="82" spans="1:7">
      <c r="A82" s="28">
        <v>2010802</v>
      </c>
      <c r="B82" s="172" t="s">
        <v>67</v>
      </c>
      <c r="C82" s="219"/>
      <c r="D82" s="225"/>
      <c r="E82" s="219"/>
      <c r="F82" s="173" t="e">
        <f t="shared" si="9"/>
        <v>#DIV/0!</v>
      </c>
      <c r="G82" s="173" t="e">
        <f t="shared" si="10"/>
        <v>#DIV/0!</v>
      </c>
    </row>
    <row r="83" spans="1:7">
      <c r="A83" s="28">
        <v>2010803</v>
      </c>
      <c r="B83" s="172" t="s">
        <v>68</v>
      </c>
      <c r="C83" s="219"/>
      <c r="D83" s="225"/>
      <c r="E83" s="219"/>
      <c r="F83" s="173" t="e">
        <f t="shared" si="9"/>
        <v>#DIV/0!</v>
      </c>
      <c r="G83" s="173" t="e">
        <f t="shared" si="10"/>
        <v>#DIV/0!</v>
      </c>
    </row>
    <row r="84" spans="1:7">
      <c r="A84" s="28">
        <v>2010804</v>
      </c>
      <c r="B84" s="179" t="s">
        <v>114</v>
      </c>
      <c r="C84" s="219"/>
      <c r="D84" s="225"/>
      <c r="E84" s="219"/>
      <c r="F84" s="173" t="e">
        <f t="shared" si="9"/>
        <v>#DIV/0!</v>
      </c>
      <c r="G84" s="173" t="e">
        <f t="shared" si="10"/>
        <v>#DIV/0!</v>
      </c>
    </row>
    <row r="85" spans="1:7">
      <c r="A85" s="28">
        <v>2010805</v>
      </c>
      <c r="B85" s="174" t="s">
        <v>115</v>
      </c>
      <c r="C85" s="219"/>
      <c r="D85" s="225"/>
      <c r="E85" s="219"/>
      <c r="F85" s="173" t="e">
        <f t="shared" si="9"/>
        <v>#DIV/0!</v>
      </c>
      <c r="G85" s="173" t="e">
        <f t="shared" si="10"/>
        <v>#DIV/0!</v>
      </c>
    </row>
    <row r="86" spans="1:7">
      <c r="A86" s="28">
        <v>2010806</v>
      </c>
      <c r="B86" s="174" t="s">
        <v>107</v>
      </c>
      <c r="C86" s="219"/>
      <c r="D86" s="225"/>
      <c r="E86" s="219"/>
      <c r="F86" s="173" t="e">
        <f t="shared" si="9"/>
        <v>#DIV/0!</v>
      </c>
      <c r="G86" s="173" t="e">
        <f t="shared" si="10"/>
        <v>#DIV/0!</v>
      </c>
    </row>
    <row r="87" spans="1:7">
      <c r="A87" s="28">
        <v>2010850</v>
      </c>
      <c r="B87" s="174" t="s">
        <v>75</v>
      </c>
      <c r="C87" s="219">
        <v>18</v>
      </c>
      <c r="D87" s="225">
        <v>50</v>
      </c>
      <c r="E87" s="219">
        <v>46</v>
      </c>
      <c r="F87" s="173">
        <f t="shared" si="9"/>
        <v>255.55555555555554</v>
      </c>
      <c r="G87" s="173">
        <f t="shared" si="10"/>
        <v>92</v>
      </c>
    </row>
    <row r="88" spans="1:7">
      <c r="A88" s="28">
        <v>2010899</v>
      </c>
      <c r="B88" s="175" t="s">
        <v>116</v>
      </c>
      <c r="C88" s="219">
        <v>2</v>
      </c>
      <c r="D88" s="225">
        <v>30</v>
      </c>
      <c r="E88" s="219"/>
      <c r="F88" s="173">
        <f t="shared" si="9"/>
        <v>0</v>
      </c>
      <c r="G88" s="173">
        <f t="shared" si="10"/>
        <v>0</v>
      </c>
    </row>
    <row r="89" spans="1:7">
      <c r="A89" s="168">
        <v>20109</v>
      </c>
      <c r="B89" s="169" t="s">
        <v>117</v>
      </c>
      <c r="C89" s="218">
        <f>SUM(C90:C101)</f>
        <v>0</v>
      </c>
      <c r="D89" s="170">
        <f>SUM(D90:D101)</f>
        <v>0</v>
      </c>
      <c r="E89" s="218">
        <f t="shared" ref="E89" si="13">SUM(E90:E101)</f>
        <v>0</v>
      </c>
      <c r="F89" s="171" t="e">
        <f t="shared" si="9"/>
        <v>#DIV/0!</v>
      </c>
      <c r="G89" s="171" t="e">
        <f t="shared" si="10"/>
        <v>#DIV/0!</v>
      </c>
    </row>
    <row r="90" spans="1:7">
      <c r="A90" s="28">
        <v>2010901</v>
      </c>
      <c r="B90" s="172" t="s">
        <v>66</v>
      </c>
      <c r="C90" s="219"/>
      <c r="D90" s="225"/>
      <c r="E90" s="219"/>
      <c r="F90" s="173" t="e">
        <f t="shared" si="9"/>
        <v>#DIV/0!</v>
      </c>
      <c r="G90" s="173" t="e">
        <f t="shared" si="10"/>
        <v>#DIV/0!</v>
      </c>
    </row>
    <row r="91" spans="1:7">
      <c r="A91" s="28">
        <v>2010902</v>
      </c>
      <c r="B91" s="174" t="s">
        <v>67</v>
      </c>
      <c r="C91" s="219"/>
      <c r="D91" s="225"/>
      <c r="E91" s="219"/>
      <c r="F91" s="173" t="e">
        <f t="shared" si="9"/>
        <v>#DIV/0!</v>
      </c>
      <c r="G91" s="173" t="e">
        <f t="shared" si="10"/>
        <v>#DIV/0!</v>
      </c>
    </row>
    <row r="92" spans="1:7">
      <c r="A92" s="28">
        <v>2010903</v>
      </c>
      <c r="B92" s="174" t="s">
        <v>68</v>
      </c>
      <c r="C92" s="219"/>
      <c r="D92" s="225"/>
      <c r="E92" s="219"/>
      <c r="F92" s="173" t="e">
        <f t="shared" si="9"/>
        <v>#DIV/0!</v>
      </c>
      <c r="G92" s="173" t="e">
        <f t="shared" si="10"/>
        <v>#DIV/0!</v>
      </c>
    </row>
    <row r="93" spans="1:7">
      <c r="A93" s="28">
        <v>2010905</v>
      </c>
      <c r="B93" s="172" t="s">
        <v>118</v>
      </c>
      <c r="C93" s="219"/>
      <c r="D93" s="225"/>
      <c r="E93" s="219"/>
      <c r="F93" s="173" t="e">
        <f t="shared" si="9"/>
        <v>#DIV/0!</v>
      </c>
      <c r="G93" s="173" t="e">
        <f t="shared" si="10"/>
        <v>#DIV/0!</v>
      </c>
    </row>
    <row r="94" spans="1:7">
      <c r="A94" s="28">
        <v>2010907</v>
      </c>
      <c r="B94" s="172" t="s">
        <v>119</v>
      </c>
      <c r="C94" s="219"/>
      <c r="D94" s="225"/>
      <c r="E94" s="219"/>
      <c r="F94" s="173" t="e">
        <f t="shared" si="9"/>
        <v>#DIV/0!</v>
      </c>
      <c r="G94" s="173" t="e">
        <f t="shared" si="10"/>
        <v>#DIV/0!</v>
      </c>
    </row>
    <row r="95" spans="1:7">
      <c r="A95" s="28">
        <v>2010908</v>
      </c>
      <c r="B95" s="172" t="s">
        <v>107</v>
      </c>
      <c r="C95" s="219"/>
      <c r="D95" s="225"/>
      <c r="E95" s="219"/>
      <c r="F95" s="173" t="e">
        <f t="shared" si="9"/>
        <v>#DIV/0!</v>
      </c>
      <c r="G95" s="173" t="e">
        <f t="shared" si="10"/>
        <v>#DIV/0!</v>
      </c>
    </row>
    <row r="96" spans="1:7">
      <c r="A96" s="28">
        <v>2010909</v>
      </c>
      <c r="B96" s="172" t="s">
        <v>120</v>
      </c>
      <c r="C96" s="219"/>
      <c r="D96" s="225"/>
      <c r="E96" s="219"/>
      <c r="F96" s="173" t="e">
        <f t="shared" si="9"/>
        <v>#DIV/0!</v>
      </c>
      <c r="G96" s="173" t="e">
        <f t="shared" si="10"/>
        <v>#DIV/0!</v>
      </c>
    </row>
    <row r="97" spans="1:7">
      <c r="A97" s="28">
        <v>2010910</v>
      </c>
      <c r="B97" s="172" t="s">
        <v>121</v>
      </c>
      <c r="C97" s="219"/>
      <c r="D97" s="225"/>
      <c r="E97" s="219"/>
      <c r="F97" s="173" t="e">
        <f t="shared" si="9"/>
        <v>#DIV/0!</v>
      </c>
      <c r="G97" s="173" t="e">
        <f t="shared" si="10"/>
        <v>#DIV/0!</v>
      </c>
    </row>
    <row r="98" spans="1:7">
      <c r="A98" s="28">
        <v>2010911</v>
      </c>
      <c r="B98" s="172" t="s">
        <v>122</v>
      </c>
      <c r="C98" s="219"/>
      <c r="D98" s="225"/>
      <c r="E98" s="219"/>
      <c r="F98" s="173" t="e">
        <f t="shared" si="9"/>
        <v>#DIV/0!</v>
      </c>
      <c r="G98" s="173" t="e">
        <f t="shared" si="10"/>
        <v>#DIV/0!</v>
      </c>
    </row>
    <row r="99" spans="1:7">
      <c r="A99" s="28">
        <v>2010912</v>
      </c>
      <c r="B99" s="172" t="s">
        <v>123</v>
      </c>
      <c r="C99" s="219"/>
      <c r="D99" s="225"/>
      <c r="E99" s="219"/>
      <c r="F99" s="173" t="e">
        <f t="shared" si="9"/>
        <v>#DIV/0!</v>
      </c>
      <c r="G99" s="173" t="e">
        <f t="shared" si="10"/>
        <v>#DIV/0!</v>
      </c>
    </row>
    <row r="100" spans="1:7">
      <c r="A100" s="28">
        <v>2010950</v>
      </c>
      <c r="B100" s="174" t="s">
        <v>75</v>
      </c>
      <c r="C100" s="219"/>
      <c r="D100" s="225"/>
      <c r="E100" s="219"/>
      <c r="F100" s="173" t="e">
        <f t="shared" si="9"/>
        <v>#DIV/0!</v>
      </c>
      <c r="G100" s="173" t="e">
        <f t="shared" si="10"/>
        <v>#DIV/0!</v>
      </c>
    </row>
    <row r="101" spans="1:7">
      <c r="A101" s="28">
        <v>2010999</v>
      </c>
      <c r="B101" s="174" t="s">
        <v>124</v>
      </c>
      <c r="C101" s="219"/>
      <c r="D101" s="225"/>
      <c r="E101" s="219"/>
      <c r="F101" s="173" t="e">
        <f t="shared" si="9"/>
        <v>#DIV/0!</v>
      </c>
      <c r="G101" s="173" t="e">
        <f t="shared" si="10"/>
        <v>#DIV/0!</v>
      </c>
    </row>
    <row r="102" spans="1:7">
      <c r="A102" s="168">
        <v>20111</v>
      </c>
      <c r="B102" s="180" t="s">
        <v>125</v>
      </c>
      <c r="C102" s="218">
        <f>SUM(C103:C110)</f>
        <v>1757</v>
      </c>
      <c r="D102" s="170">
        <f>SUM(D103:D110)</f>
        <v>1789</v>
      </c>
      <c r="E102" s="218">
        <f t="shared" ref="E102" si="14">SUM(E103:E110)</f>
        <v>1217</v>
      </c>
      <c r="F102" s="171">
        <f t="shared" si="9"/>
        <v>69.265793966989193</v>
      </c>
      <c r="G102" s="171">
        <f t="shared" si="10"/>
        <v>68.026830631637793</v>
      </c>
    </row>
    <row r="103" spans="1:7">
      <c r="A103" s="28">
        <v>2011101</v>
      </c>
      <c r="B103" s="172" t="s">
        <v>66</v>
      </c>
      <c r="C103" s="219">
        <v>1135</v>
      </c>
      <c r="D103" s="225">
        <v>1106</v>
      </c>
      <c r="E103" s="219">
        <v>917</v>
      </c>
      <c r="F103" s="173">
        <f t="shared" si="9"/>
        <v>80.792951541850215</v>
      </c>
      <c r="G103" s="173">
        <f t="shared" si="10"/>
        <v>82.911392405063282</v>
      </c>
    </row>
    <row r="104" spans="1:7">
      <c r="A104" s="28">
        <v>2011102</v>
      </c>
      <c r="B104" s="172" t="s">
        <v>67</v>
      </c>
      <c r="C104" s="219"/>
      <c r="D104" s="225"/>
      <c r="E104" s="219"/>
      <c r="F104" s="173" t="e">
        <f t="shared" si="9"/>
        <v>#DIV/0!</v>
      </c>
      <c r="G104" s="173" t="e">
        <f t="shared" si="10"/>
        <v>#DIV/0!</v>
      </c>
    </row>
    <row r="105" spans="1:7">
      <c r="A105" s="28">
        <v>2011103</v>
      </c>
      <c r="B105" s="172" t="s">
        <v>68</v>
      </c>
      <c r="C105" s="219"/>
      <c r="D105" s="225"/>
      <c r="E105" s="219"/>
      <c r="F105" s="173" t="e">
        <f t="shared" si="9"/>
        <v>#DIV/0!</v>
      </c>
      <c r="G105" s="173" t="e">
        <f t="shared" si="10"/>
        <v>#DIV/0!</v>
      </c>
    </row>
    <row r="106" spans="1:7">
      <c r="A106" s="28">
        <v>2011104</v>
      </c>
      <c r="B106" s="174" t="s">
        <v>126</v>
      </c>
      <c r="C106" s="219"/>
      <c r="D106" s="225"/>
      <c r="E106" s="219"/>
      <c r="F106" s="173" t="e">
        <f t="shared" si="9"/>
        <v>#DIV/0!</v>
      </c>
      <c r="G106" s="173" t="e">
        <f t="shared" si="10"/>
        <v>#DIV/0!</v>
      </c>
    </row>
    <row r="107" spans="1:7">
      <c r="A107" s="28">
        <v>2011105</v>
      </c>
      <c r="B107" s="174" t="s">
        <v>127</v>
      </c>
      <c r="C107" s="219"/>
      <c r="D107" s="225"/>
      <c r="E107" s="219"/>
      <c r="F107" s="173" t="e">
        <f t="shared" si="9"/>
        <v>#DIV/0!</v>
      </c>
      <c r="G107" s="173" t="e">
        <f t="shared" si="10"/>
        <v>#DIV/0!</v>
      </c>
    </row>
    <row r="108" spans="1:7">
      <c r="A108" s="28">
        <v>2011106</v>
      </c>
      <c r="B108" s="174" t="s">
        <v>128</v>
      </c>
      <c r="C108" s="219"/>
      <c r="D108" s="225"/>
      <c r="E108" s="219"/>
      <c r="F108" s="173" t="e">
        <f t="shared" si="9"/>
        <v>#DIV/0!</v>
      </c>
      <c r="G108" s="173" t="e">
        <f t="shared" si="10"/>
        <v>#DIV/0!</v>
      </c>
    </row>
    <row r="109" spans="1:7">
      <c r="A109" s="28">
        <v>2011150</v>
      </c>
      <c r="B109" s="172" t="s">
        <v>75</v>
      </c>
      <c r="C109" s="219"/>
      <c r="D109" s="225"/>
      <c r="E109" s="219"/>
      <c r="F109" s="173" t="e">
        <f t="shared" si="9"/>
        <v>#DIV/0!</v>
      </c>
      <c r="G109" s="173" t="e">
        <f t="shared" si="10"/>
        <v>#DIV/0!</v>
      </c>
    </row>
    <row r="110" spans="1:7">
      <c r="A110" s="28">
        <v>2011199</v>
      </c>
      <c r="B110" s="172" t="s">
        <v>129</v>
      </c>
      <c r="C110" s="219">
        <v>622</v>
      </c>
      <c r="D110" s="225">
        <v>683</v>
      </c>
      <c r="E110" s="219">
        <v>300</v>
      </c>
      <c r="F110" s="173">
        <f t="shared" si="9"/>
        <v>48.231511254019296</v>
      </c>
      <c r="G110" s="173">
        <f t="shared" si="10"/>
        <v>43.923865300146417</v>
      </c>
    </row>
    <row r="111" spans="1:7">
      <c r="A111" s="168">
        <v>20113</v>
      </c>
      <c r="B111" s="181" t="s">
        <v>130</v>
      </c>
      <c r="C111" s="218">
        <f>SUM(C112:C121)</f>
        <v>762</v>
      </c>
      <c r="D111" s="170">
        <f>SUM(D112:D121)</f>
        <v>5642</v>
      </c>
      <c r="E111" s="218">
        <f t="shared" ref="E111" si="15">SUM(E112:E121)</f>
        <v>387</v>
      </c>
      <c r="F111" s="171">
        <f t="shared" si="9"/>
        <v>50.787401574803148</v>
      </c>
      <c r="G111" s="171">
        <f t="shared" si="10"/>
        <v>6.8592697624955692</v>
      </c>
    </row>
    <row r="112" spans="1:7">
      <c r="A112" s="28">
        <v>2011301</v>
      </c>
      <c r="B112" s="172" t="s">
        <v>66</v>
      </c>
      <c r="C112" s="219"/>
      <c r="D112" s="225"/>
      <c r="E112" s="219"/>
      <c r="F112" s="173" t="e">
        <f t="shared" si="9"/>
        <v>#DIV/0!</v>
      </c>
      <c r="G112" s="173" t="e">
        <f t="shared" si="10"/>
        <v>#DIV/0!</v>
      </c>
    </row>
    <row r="113" spans="1:7">
      <c r="A113" s="28">
        <v>2011302</v>
      </c>
      <c r="B113" s="172" t="s">
        <v>67</v>
      </c>
      <c r="C113" s="219"/>
      <c r="D113" s="225"/>
      <c r="E113" s="219"/>
      <c r="F113" s="173" t="e">
        <f t="shared" si="9"/>
        <v>#DIV/0!</v>
      </c>
      <c r="G113" s="173" t="e">
        <f t="shared" si="10"/>
        <v>#DIV/0!</v>
      </c>
    </row>
    <row r="114" spans="1:7">
      <c r="A114" s="28">
        <v>2011303</v>
      </c>
      <c r="B114" s="172" t="s">
        <v>68</v>
      </c>
      <c r="C114" s="219"/>
      <c r="D114" s="225"/>
      <c r="E114" s="219"/>
      <c r="F114" s="173" t="e">
        <f t="shared" si="9"/>
        <v>#DIV/0!</v>
      </c>
      <c r="G114" s="173" t="e">
        <f t="shared" si="10"/>
        <v>#DIV/0!</v>
      </c>
    </row>
    <row r="115" spans="1:7">
      <c r="A115" s="28">
        <v>2011304</v>
      </c>
      <c r="B115" s="174" t="s">
        <v>131</v>
      </c>
      <c r="C115" s="219"/>
      <c r="D115" s="225"/>
      <c r="E115" s="219"/>
      <c r="F115" s="173" t="e">
        <f t="shared" si="9"/>
        <v>#DIV/0!</v>
      </c>
      <c r="G115" s="173" t="e">
        <f t="shared" si="10"/>
        <v>#DIV/0!</v>
      </c>
    </row>
    <row r="116" spans="1:7">
      <c r="A116" s="28">
        <v>2011305</v>
      </c>
      <c r="B116" s="174" t="s">
        <v>132</v>
      </c>
      <c r="C116" s="219"/>
      <c r="D116" s="225"/>
      <c r="E116" s="219"/>
      <c r="F116" s="173" t="e">
        <f t="shared" si="9"/>
        <v>#DIV/0!</v>
      </c>
      <c r="G116" s="173" t="e">
        <f t="shared" si="10"/>
        <v>#DIV/0!</v>
      </c>
    </row>
    <row r="117" spans="1:7">
      <c r="A117" s="28">
        <v>2011306</v>
      </c>
      <c r="B117" s="174" t="s">
        <v>133</v>
      </c>
      <c r="C117" s="219"/>
      <c r="D117" s="225"/>
      <c r="E117" s="219"/>
      <c r="F117" s="173" t="e">
        <f t="shared" si="9"/>
        <v>#DIV/0!</v>
      </c>
      <c r="G117" s="173" t="e">
        <f t="shared" si="10"/>
        <v>#DIV/0!</v>
      </c>
    </row>
    <row r="118" spans="1:7">
      <c r="A118" s="28">
        <v>2011307</v>
      </c>
      <c r="B118" s="172" t="s">
        <v>134</v>
      </c>
      <c r="C118" s="219"/>
      <c r="D118" s="225"/>
      <c r="E118" s="219"/>
      <c r="F118" s="173" t="e">
        <f t="shared" si="9"/>
        <v>#DIV/0!</v>
      </c>
      <c r="G118" s="173" t="e">
        <f t="shared" si="10"/>
        <v>#DIV/0!</v>
      </c>
    </row>
    <row r="119" spans="1:7">
      <c r="A119" s="28">
        <v>2011308</v>
      </c>
      <c r="B119" s="172" t="s">
        <v>135</v>
      </c>
      <c r="C119" s="219">
        <v>476</v>
      </c>
      <c r="D119" s="225">
        <v>5642</v>
      </c>
      <c r="E119" s="219">
        <v>187</v>
      </c>
      <c r="F119" s="173">
        <f t="shared" si="9"/>
        <v>39.285714285714285</v>
      </c>
      <c r="G119" s="173">
        <f t="shared" si="10"/>
        <v>3.3144275079758949</v>
      </c>
    </row>
    <row r="120" spans="1:7">
      <c r="A120" s="28">
        <v>2011350</v>
      </c>
      <c r="B120" s="172" t="s">
        <v>75</v>
      </c>
      <c r="C120" s="219"/>
      <c r="D120" s="225"/>
      <c r="E120" s="219"/>
      <c r="F120" s="173" t="e">
        <f t="shared" si="9"/>
        <v>#DIV/0!</v>
      </c>
      <c r="G120" s="173" t="e">
        <f t="shared" si="10"/>
        <v>#DIV/0!</v>
      </c>
    </row>
    <row r="121" spans="1:7">
      <c r="A121" s="28">
        <v>2011399</v>
      </c>
      <c r="B121" s="174" t="s">
        <v>136</v>
      </c>
      <c r="C121" s="219">
        <v>286</v>
      </c>
      <c r="D121" s="225"/>
      <c r="E121" s="219">
        <v>200</v>
      </c>
      <c r="F121" s="173">
        <f t="shared" si="9"/>
        <v>69.930069930069934</v>
      </c>
      <c r="G121" s="173" t="e">
        <f t="shared" si="10"/>
        <v>#DIV/0!</v>
      </c>
    </row>
    <row r="122" spans="1:7">
      <c r="A122" s="168">
        <v>20114</v>
      </c>
      <c r="B122" s="177" t="s">
        <v>137</v>
      </c>
      <c r="C122" s="218">
        <f>SUM(C123:C133)</f>
        <v>0</v>
      </c>
      <c r="D122" s="170">
        <f>SUM(D123:D133)</f>
        <v>0</v>
      </c>
      <c r="E122" s="218">
        <f t="shared" ref="E122" si="16">SUM(E123:E133)</f>
        <v>0</v>
      </c>
      <c r="F122" s="171" t="e">
        <f t="shared" si="9"/>
        <v>#DIV/0!</v>
      </c>
      <c r="G122" s="171" t="e">
        <f t="shared" si="10"/>
        <v>#DIV/0!</v>
      </c>
    </row>
    <row r="123" spans="1:7">
      <c r="A123" s="28">
        <v>2011401</v>
      </c>
      <c r="B123" s="174" t="s">
        <v>66</v>
      </c>
      <c r="C123" s="219"/>
      <c r="D123" s="225"/>
      <c r="E123" s="219"/>
      <c r="F123" s="173" t="e">
        <f t="shared" si="9"/>
        <v>#DIV/0!</v>
      </c>
      <c r="G123" s="173" t="e">
        <f t="shared" si="10"/>
        <v>#DIV/0!</v>
      </c>
    </row>
    <row r="124" spans="1:7">
      <c r="A124" s="28">
        <v>2011402</v>
      </c>
      <c r="B124" s="175" t="s">
        <v>67</v>
      </c>
      <c r="C124" s="219"/>
      <c r="D124" s="225"/>
      <c r="E124" s="219"/>
      <c r="F124" s="173" t="e">
        <f t="shared" si="9"/>
        <v>#DIV/0!</v>
      </c>
      <c r="G124" s="173" t="e">
        <f t="shared" si="10"/>
        <v>#DIV/0!</v>
      </c>
    </row>
    <row r="125" spans="1:7">
      <c r="A125" s="28">
        <v>2011403</v>
      </c>
      <c r="B125" s="172" t="s">
        <v>68</v>
      </c>
      <c r="C125" s="219"/>
      <c r="D125" s="225"/>
      <c r="E125" s="219"/>
      <c r="F125" s="173" t="e">
        <f t="shared" si="9"/>
        <v>#DIV/0!</v>
      </c>
      <c r="G125" s="173" t="e">
        <f t="shared" si="10"/>
        <v>#DIV/0!</v>
      </c>
    </row>
    <row r="126" spans="1:7">
      <c r="A126" s="28">
        <v>2011404</v>
      </c>
      <c r="B126" s="172" t="s">
        <v>138</v>
      </c>
      <c r="C126" s="219"/>
      <c r="D126" s="225"/>
      <c r="E126" s="219"/>
      <c r="F126" s="173" t="e">
        <f t="shared" si="9"/>
        <v>#DIV/0!</v>
      </c>
      <c r="G126" s="173" t="e">
        <f t="shared" si="10"/>
        <v>#DIV/0!</v>
      </c>
    </row>
    <row r="127" spans="1:7">
      <c r="A127" s="28">
        <v>2011405</v>
      </c>
      <c r="B127" s="172" t="s">
        <v>139</v>
      </c>
      <c r="C127" s="219"/>
      <c r="D127" s="225"/>
      <c r="E127" s="219"/>
      <c r="F127" s="173" t="e">
        <f t="shared" si="9"/>
        <v>#DIV/0!</v>
      </c>
      <c r="G127" s="173" t="e">
        <f t="shared" si="10"/>
        <v>#DIV/0!</v>
      </c>
    </row>
    <row r="128" spans="1:7">
      <c r="A128" s="28">
        <v>2011408</v>
      </c>
      <c r="B128" s="174" t="s">
        <v>140</v>
      </c>
      <c r="C128" s="219"/>
      <c r="D128" s="225"/>
      <c r="E128" s="219"/>
      <c r="F128" s="173" t="e">
        <f t="shared" si="9"/>
        <v>#DIV/0!</v>
      </c>
      <c r="G128" s="173" t="e">
        <f t="shared" si="10"/>
        <v>#DIV/0!</v>
      </c>
    </row>
    <row r="129" spans="1:7">
      <c r="A129" s="28">
        <v>2011409</v>
      </c>
      <c r="B129" s="172" t="s">
        <v>141</v>
      </c>
      <c r="C129" s="219"/>
      <c r="D129" s="225"/>
      <c r="E129" s="219"/>
      <c r="F129" s="173" t="e">
        <f t="shared" si="9"/>
        <v>#DIV/0!</v>
      </c>
      <c r="G129" s="173" t="e">
        <f t="shared" si="10"/>
        <v>#DIV/0!</v>
      </c>
    </row>
    <row r="130" spans="1:7">
      <c r="A130" s="28">
        <v>2011410</v>
      </c>
      <c r="B130" s="172" t="s">
        <v>142</v>
      </c>
      <c r="C130" s="219"/>
      <c r="D130" s="225"/>
      <c r="E130" s="219"/>
      <c r="F130" s="173" t="e">
        <f t="shared" si="9"/>
        <v>#DIV/0!</v>
      </c>
      <c r="G130" s="173" t="e">
        <f t="shared" si="10"/>
        <v>#DIV/0!</v>
      </c>
    </row>
    <row r="131" spans="1:7">
      <c r="A131" s="28">
        <v>2011411</v>
      </c>
      <c r="B131" s="172" t="s">
        <v>143</v>
      </c>
      <c r="C131" s="219"/>
      <c r="D131" s="225"/>
      <c r="E131" s="219"/>
      <c r="F131" s="173" t="e">
        <f t="shared" si="9"/>
        <v>#DIV/0!</v>
      </c>
      <c r="G131" s="173" t="e">
        <f t="shared" si="10"/>
        <v>#DIV/0!</v>
      </c>
    </row>
    <row r="132" spans="1:7">
      <c r="A132" s="28">
        <v>2011450</v>
      </c>
      <c r="B132" s="172" t="s">
        <v>75</v>
      </c>
      <c r="C132" s="219"/>
      <c r="D132" s="225"/>
      <c r="E132" s="219"/>
      <c r="F132" s="173" t="e">
        <f t="shared" si="9"/>
        <v>#DIV/0!</v>
      </c>
      <c r="G132" s="173" t="e">
        <f t="shared" si="10"/>
        <v>#DIV/0!</v>
      </c>
    </row>
    <row r="133" spans="1:7">
      <c r="A133" s="28">
        <v>2011499</v>
      </c>
      <c r="B133" s="172" t="s">
        <v>144</v>
      </c>
      <c r="C133" s="219"/>
      <c r="D133" s="225"/>
      <c r="E133" s="219"/>
      <c r="F133" s="173" t="e">
        <f t="shared" si="9"/>
        <v>#DIV/0!</v>
      </c>
      <c r="G133" s="173" t="e">
        <f t="shared" si="10"/>
        <v>#DIV/0!</v>
      </c>
    </row>
    <row r="134" spans="1:7">
      <c r="A134" s="168">
        <v>20123</v>
      </c>
      <c r="B134" s="169" t="s">
        <v>145</v>
      </c>
      <c r="C134" s="218">
        <f>SUM(C135:C140)</f>
        <v>94</v>
      </c>
      <c r="D134" s="170">
        <f>SUM(D135:D140)</f>
        <v>93</v>
      </c>
      <c r="E134" s="218">
        <f t="shared" ref="E134" si="17">SUM(E135:E140)</f>
        <v>0</v>
      </c>
      <c r="F134" s="171">
        <f t="shared" ref="F134:F197" si="18">E134/C134*100</f>
        <v>0</v>
      </c>
      <c r="G134" s="171">
        <f t="shared" si="10"/>
        <v>0</v>
      </c>
    </row>
    <row r="135" spans="1:7">
      <c r="A135" s="28">
        <v>2012301</v>
      </c>
      <c r="B135" s="172" t="s">
        <v>66</v>
      </c>
      <c r="C135" s="219"/>
      <c r="D135" s="225"/>
      <c r="E135" s="219"/>
      <c r="F135" s="173" t="e">
        <f t="shared" si="18"/>
        <v>#DIV/0!</v>
      </c>
      <c r="G135" s="173" t="e">
        <f t="shared" ref="G135:G198" si="19">E135/D135*100</f>
        <v>#DIV/0!</v>
      </c>
    </row>
    <row r="136" spans="1:7">
      <c r="A136" s="28">
        <v>2012302</v>
      </c>
      <c r="B136" s="172" t="s">
        <v>67</v>
      </c>
      <c r="C136" s="219"/>
      <c r="D136" s="225"/>
      <c r="E136" s="219"/>
      <c r="F136" s="173" t="e">
        <f t="shared" si="18"/>
        <v>#DIV/0!</v>
      </c>
      <c r="G136" s="173" t="e">
        <f t="shared" si="19"/>
        <v>#DIV/0!</v>
      </c>
    </row>
    <row r="137" spans="1:7">
      <c r="A137" s="28">
        <v>2012303</v>
      </c>
      <c r="B137" s="174" t="s">
        <v>68</v>
      </c>
      <c r="C137" s="219"/>
      <c r="D137" s="225"/>
      <c r="E137" s="219"/>
      <c r="F137" s="173" t="e">
        <f t="shared" si="18"/>
        <v>#DIV/0!</v>
      </c>
      <c r="G137" s="173" t="e">
        <f t="shared" si="19"/>
        <v>#DIV/0!</v>
      </c>
    </row>
    <row r="138" spans="1:7">
      <c r="A138" s="28">
        <v>2012304</v>
      </c>
      <c r="B138" s="174" t="s">
        <v>146</v>
      </c>
      <c r="C138" s="219"/>
      <c r="D138" s="225"/>
      <c r="E138" s="219"/>
      <c r="F138" s="173" t="e">
        <f t="shared" si="18"/>
        <v>#DIV/0!</v>
      </c>
      <c r="G138" s="173" t="e">
        <f t="shared" si="19"/>
        <v>#DIV/0!</v>
      </c>
    </row>
    <row r="139" spans="1:7">
      <c r="A139" s="28">
        <v>2012350</v>
      </c>
      <c r="B139" s="174" t="s">
        <v>75</v>
      </c>
      <c r="C139" s="219"/>
      <c r="D139" s="225"/>
      <c r="E139" s="219"/>
      <c r="F139" s="173" t="e">
        <f t="shared" si="18"/>
        <v>#DIV/0!</v>
      </c>
      <c r="G139" s="173" t="e">
        <f t="shared" si="19"/>
        <v>#DIV/0!</v>
      </c>
    </row>
    <row r="140" spans="1:7">
      <c r="A140" s="28">
        <v>2012399</v>
      </c>
      <c r="B140" s="175" t="s">
        <v>147</v>
      </c>
      <c r="C140" s="219">
        <v>94</v>
      </c>
      <c r="D140" s="225">
        <v>93</v>
      </c>
      <c r="E140" s="219"/>
      <c r="F140" s="173">
        <f t="shared" si="18"/>
        <v>0</v>
      </c>
      <c r="G140" s="173">
        <f t="shared" si="19"/>
        <v>0</v>
      </c>
    </row>
    <row r="141" spans="1:7">
      <c r="A141" s="168">
        <v>20125</v>
      </c>
      <c r="B141" s="169" t="s">
        <v>148</v>
      </c>
      <c r="C141" s="218">
        <f>SUM(C142:C148)</f>
        <v>0</v>
      </c>
      <c r="D141" s="170">
        <f>SUM(D142:D148)</f>
        <v>0</v>
      </c>
      <c r="E141" s="218">
        <f t="shared" ref="E141" si="20">SUM(E142:E148)</f>
        <v>0</v>
      </c>
      <c r="F141" s="171" t="e">
        <f t="shared" si="18"/>
        <v>#DIV/0!</v>
      </c>
      <c r="G141" s="171" t="e">
        <f t="shared" si="19"/>
        <v>#DIV/0!</v>
      </c>
    </row>
    <row r="142" spans="1:7">
      <c r="A142" s="28">
        <v>2012501</v>
      </c>
      <c r="B142" s="172" t="s">
        <v>66</v>
      </c>
      <c r="C142" s="219"/>
      <c r="D142" s="225"/>
      <c r="E142" s="219"/>
      <c r="F142" s="173" t="e">
        <f t="shared" si="18"/>
        <v>#DIV/0!</v>
      </c>
      <c r="G142" s="173" t="e">
        <f t="shared" si="19"/>
        <v>#DIV/0!</v>
      </c>
    </row>
    <row r="143" spans="1:7">
      <c r="A143" s="28">
        <v>2012502</v>
      </c>
      <c r="B143" s="174" t="s">
        <v>67</v>
      </c>
      <c r="C143" s="219"/>
      <c r="D143" s="225"/>
      <c r="E143" s="219"/>
      <c r="F143" s="173" t="e">
        <f t="shared" si="18"/>
        <v>#DIV/0!</v>
      </c>
      <c r="G143" s="173" t="e">
        <f t="shared" si="19"/>
        <v>#DIV/0!</v>
      </c>
    </row>
    <row r="144" spans="1:7">
      <c r="A144" s="28">
        <v>2012503</v>
      </c>
      <c r="B144" s="174" t="s">
        <v>68</v>
      </c>
      <c r="C144" s="219"/>
      <c r="D144" s="225"/>
      <c r="E144" s="219"/>
      <c r="F144" s="173" t="e">
        <f t="shared" si="18"/>
        <v>#DIV/0!</v>
      </c>
      <c r="G144" s="173" t="e">
        <f t="shared" si="19"/>
        <v>#DIV/0!</v>
      </c>
    </row>
    <row r="145" spans="1:7">
      <c r="A145" s="28">
        <v>2012504</v>
      </c>
      <c r="B145" s="174" t="s">
        <v>149</v>
      </c>
      <c r="C145" s="219"/>
      <c r="D145" s="225"/>
      <c r="E145" s="219"/>
      <c r="F145" s="173" t="e">
        <f t="shared" si="18"/>
        <v>#DIV/0!</v>
      </c>
      <c r="G145" s="173" t="e">
        <f t="shared" si="19"/>
        <v>#DIV/0!</v>
      </c>
    </row>
    <row r="146" spans="1:7">
      <c r="A146" s="28">
        <v>2012505</v>
      </c>
      <c r="B146" s="175" t="s">
        <v>150</v>
      </c>
      <c r="C146" s="219"/>
      <c r="D146" s="225"/>
      <c r="E146" s="219"/>
      <c r="F146" s="173" t="e">
        <f t="shared" si="18"/>
        <v>#DIV/0!</v>
      </c>
      <c r="G146" s="173" t="e">
        <f t="shared" si="19"/>
        <v>#DIV/0!</v>
      </c>
    </row>
    <row r="147" spans="1:7">
      <c r="A147" s="28">
        <v>2012550</v>
      </c>
      <c r="B147" s="172" t="s">
        <v>75</v>
      </c>
      <c r="C147" s="219"/>
      <c r="D147" s="225"/>
      <c r="E147" s="219"/>
      <c r="F147" s="173" t="e">
        <f t="shared" si="18"/>
        <v>#DIV/0!</v>
      </c>
      <c r="G147" s="173" t="e">
        <f t="shared" si="19"/>
        <v>#DIV/0!</v>
      </c>
    </row>
    <row r="148" spans="1:7">
      <c r="A148" s="28">
        <v>2012599</v>
      </c>
      <c r="B148" s="172" t="s">
        <v>151</v>
      </c>
      <c r="C148" s="219"/>
      <c r="D148" s="225"/>
      <c r="E148" s="219"/>
      <c r="F148" s="173" t="e">
        <f t="shared" si="18"/>
        <v>#DIV/0!</v>
      </c>
      <c r="G148" s="173" t="e">
        <f t="shared" si="19"/>
        <v>#DIV/0!</v>
      </c>
    </row>
    <row r="149" spans="1:7">
      <c r="A149" s="168">
        <v>20126</v>
      </c>
      <c r="B149" s="177" t="s">
        <v>152</v>
      </c>
      <c r="C149" s="218">
        <f>SUM(C150:C154)</f>
        <v>178</v>
      </c>
      <c r="D149" s="170">
        <f>SUM(D150:D154)</f>
        <v>331</v>
      </c>
      <c r="E149" s="218">
        <f t="shared" ref="E149" si="21">SUM(E150:E154)</f>
        <v>139</v>
      </c>
      <c r="F149" s="171">
        <f t="shared" si="18"/>
        <v>78.089887640449433</v>
      </c>
      <c r="G149" s="171">
        <f t="shared" si="19"/>
        <v>41.993957703927492</v>
      </c>
    </row>
    <row r="150" spans="1:7">
      <c r="A150" s="28">
        <v>2012601</v>
      </c>
      <c r="B150" s="174" t="s">
        <v>66</v>
      </c>
      <c r="C150" s="219"/>
      <c r="D150" s="225">
        <v>172</v>
      </c>
      <c r="E150" s="219">
        <v>139</v>
      </c>
      <c r="F150" s="173" t="e">
        <f t="shared" si="18"/>
        <v>#DIV/0!</v>
      </c>
      <c r="G150" s="173">
        <f t="shared" si="19"/>
        <v>80.813953488372093</v>
      </c>
    </row>
    <row r="151" spans="1:7">
      <c r="A151" s="28">
        <v>2012602</v>
      </c>
      <c r="B151" s="174" t="s">
        <v>67</v>
      </c>
      <c r="C151" s="219"/>
      <c r="D151" s="225"/>
      <c r="E151" s="219"/>
      <c r="F151" s="173" t="e">
        <f t="shared" si="18"/>
        <v>#DIV/0!</v>
      </c>
      <c r="G151" s="173" t="e">
        <f t="shared" si="19"/>
        <v>#DIV/0!</v>
      </c>
    </row>
    <row r="152" spans="1:7">
      <c r="A152" s="28">
        <v>2012603</v>
      </c>
      <c r="B152" s="172" t="s">
        <v>68</v>
      </c>
      <c r="C152" s="219"/>
      <c r="D152" s="225"/>
      <c r="E152" s="219"/>
      <c r="F152" s="173" t="e">
        <f t="shared" si="18"/>
        <v>#DIV/0!</v>
      </c>
      <c r="G152" s="173" t="e">
        <f t="shared" si="19"/>
        <v>#DIV/0!</v>
      </c>
    </row>
    <row r="153" spans="1:7">
      <c r="A153" s="28">
        <v>2012604</v>
      </c>
      <c r="B153" s="176" t="s">
        <v>153</v>
      </c>
      <c r="C153" s="219">
        <v>178</v>
      </c>
      <c r="D153" s="225">
        <v>159</v>
      </c>
      <c r="E153" s="219"/>
      <c r="F153" s="173">
        <f t="shared" si="18"/>
        <v>0</v>
      </c>
      <c r="G153" s="173">
        <f t="shared" si="19"/>
        <v>0</v>
      </c>
    </row>
    <row r="154" spans="1:7">
      <c r="A154" s="28">
        <v>2012699</v>
      </c>
      <c r="B154" s="172" t="s">
        <v>154</v>
      </c>
      <c r="C154" s="219"/>
      <c r="D154" s="225"/>
      <c r="E154" s="219"/>
      <c r="F154" s="173" t="e">
        <f t="shared" si="18"/>
        <v>#DIV/0!</v>
      </c>
      <c r="G154" s="173" t="e">
        <f t="shared" si="19"/>
        <v>#DIV/0!</v>
      </c>
    </row>
    <row r="155" spans="1:7">
      <c r="A155" s="168">
        <v>20128</v>
      </c>
      <c r="B155" s="177" t="s">
        <v>155</v>
      </c>
      <c r="C155" s="218">
        <f>SUM(C156:C161)</f>
        <v>37</v>
      </c>
      <c r="D155" s="170">
        <f>SUM(D156:D161)</f>
        <v>39</v>
      </c>
      <c r="E155" s="218">
        <f t="shared" ref="E155" si="22">SUM(E156:E161)</f>
        <v>36</v>
      </c>
      <c r="F155" s="171">
        <f t="shared" si="18"/>
        <v>97.297297297297305</v>
      </c>
      <c r="G155" s="171">
        <f t="shared" si="19"/>
        <v>92.307692307692307</v>
      </c>
    </row>
    <row r="156" spans="1:7">
      <c r="A156" s="28">
        <v>2012801</v>
      </c>
      <c r="B156" s="174" t="s">
        <v>66</v>
      </c>
      <c r="C156" s="219">
        <v>37</v>
      </c>
      <c r="D156" s="225">
        <v>39</v>
      </c>
      <c r="E156" s="219">
        <v>36</v>
      </c>
      <c r="F156" s="173">
        <f t="shared" si="18"/>
        <v>97.297297297297305</v>
      </c>
      <c r="G156" s="173">
        <f t="shared" si="19"/>
        <v>92.307692307692307</v>
      </c>
    </row>
    <row r="157" spans="1:7">
      <c r="A157" s="28">
        <v>2012802</v>
      </c>
      <c r="B157" s="174" t="s">
        <v>67</v>
      </c>
      <c r="C157" s="219"/>
      <c r="D157" s="225"/>
      <c r="E157" s="219"/>
      <c r="F157" s="173" t="e">
        <f t="shared" si="18"/>
        <v>#DIV/0!</v>
      </c>
      <c r="G157" s="173" t="e">
        <f t="shared" si="19"/>
        <v>#DIV/0!</v>
      </c>
    </row>
    <row r="158" spans="1:7">
      <c r="A158" s="28">
        <v>2012803</v>
      </c>
      <c r="B158" s="175" t="s">
        <v>68</v>
      </c>
      <c r="C158" s="219"/>
      <c r="D158" s="225"/>
      <c r="E158" s="219"/>
      <c r="F158" s="173" t="e">
        <f t="shared" si="18"/>
        <v>#DIV/0!</v>
      </c>
      <c r="G158" s="173" t="e">
        <f t="shared" si="19"/>
        <v>#DIV/0!</v>
      </c>
    </row>
    <row r="159" spans="1:7">
      <c r="A159" s="28">
        <v>2012804</v>
      </c>
      <c r="B159" s="172" t="s">
        <v>80</v>
      </c>
      <c r="C159" s="219"/>
      <c r="D159" s="225"/>
      <c r="E159" s="219"/>
      <c r="F159" s="173" t="e">
        <f t="shared" si="18"/>
        <v>#DIV/0!</v>
      </c>
      <c r="G159" s="173" t="e">
        <f t="shared" si="19"/>
        <v>#DIV/0!</v>
      </c>
    </row>
    <row r="160" spans="1:7">
      <c r="A160" s="28">
        <v>2012850</v>
      </c>
      <c r="B160" s="172" t="s">
        <v>75</v>
      </c>
      <c r="C160" s="219"/>
      <c r="D160" s="225"/>
      <c r="E160" s="219"/>
      <c r="F160" s="173" t="e">
        <f t="shared" si="18"/>
        <v>#DIV/0!</v>
      </c>
      <c r="G160" s="173" t="e">
        <f t="shared" si="19"/>
        <v>#DIV/0!</v>
      </c>
    </row>
    <row r="161" spans="1:7">
      <c r="A161" s="28">
        <v>2012899</v>
      </c>
      <c r="B161" s="172" t="s">
        <v>156</v>
      </c>
      <c r="C161" s="219"/>
      <c r="D161" s="225"/>
      <c r="E161" s="219"/>
      <c r="F161" s="173" t="e">
        <f t="shared" si="18"/>
        <v>#DIV/0!</v>
      </c>
      <c r="G161" s="173" t="e">
        <f t="shared" si="19"/>
        <v>#DIV/0!</v>
      </c>
    </row>
    <row r="162" spans="1:7">
      <c r="A162" s="168">
        <v>20129</v>
      </c>
      <c r="B162" s="177" t="s">
        <v>157</v>
      </c>
      <c r="C162" s="218">
        <f>SUM(C163:C168)</f>
        <v>322</v>
      </c>
      <c r="D162" s="170">
        <f>SUM(D163:D168)</f>
        <v>311</v>
      </c>
      <c r="E162" s="218">
        <f t="shared" ref="E162" si="23">SUM(E163:E168)</f>
        <v>224</v>
      </c>
      <c r="F162" s="171">
        <f t="shared" si="18"/>
        <v>69.565217391304344</v>
      </c>
      <c r="G162" s="171">
        <f t="shared" si="19"/>
        <v>72.025723472668815</v>
      </c>
    </row>
    <row r="163" spans="1:7">
      <c r="A163" s="28">
        <v>2012901</v>
      </c>
      <c r="B163" s="174" t="s">
        <v>66</v>
      </c>
      <c r="C163" s="219">
        <v>322</v>
      </c>
      <c r="D163" s="225">
        <v>271</v>
      </c>
      <c r="E163" s="219">
        <v>186</v>
      </c>
      <c r="F163" s="173">
        <f t="shared" si="18"/>
        <v>57.763975155279503</v>
      </c>
      <c r="G163" s="173">
        <f t="shared" si="19"/>
        <v>68.634686346863475</v>
      </c>
    </row>
    <row r="164" spans="1:7">
      <c r="A164" s="28">
        <v>2012902</v>
      </c>
      <c r="B164" s="174" t="s">
        <v>67</v>
      </c>
      <c r="C164" s="219"/>
      <c r="D164" s="225"/>
      <c r="E164" s="219"/>
      <c r="F164" s="173" t="e">
        <f t="shared" si="18"/>
        <v>#DIV/0!</v>
      </c>
      <c r="G164" s="173" t="e">
        <f t="shared" si="19"/>
        <v>#DIV/0!</v>
      </c>
    </row>
    <row r="165" spans="1:7">
      <c r="A165" s="28">
        <v>2012903</v>
      </c>
      <c r="B165" s="172" t="s">
        <v>68</v>
      </c>
      <c r="C165" s="219"/>
      <c r="D165" s="225"/>
      <c r="E165" s="219"/>
      <c r="F165" s="173" t="e">
        <f t="shared" si="18"/>
        <v>#DIV/0!</v>
      </c>
      <c r="G165" s="173" t="e">
        <f t="shared" si="19"/>
        <v>#DIV/0!</v>
      </c>
    </row>
    <row r="166" spans="1:7">
      <c r="A166" s="28">
        <v>2012906</v>
      </c>
      <c r="B166" s="172" t="s">
        <v>158</v>
      </c>
      <c r="C166" s="219"/>
      <c r="D166" s="225"/>
      <c r="E166" s="219"/>
      <c r="F166" s="173" t="e">
        <f t="shared" si="18"/>
        <v>#DIV/0!</v>
      </c>
      <c r="G166" s="173" t="e">
        <f t="shared" si="19"/>
        <v>#DIV/0!</v>
      </c>
    </row>
    <row r="167" spans="1:7">
      <c r="A167" s="28">
        <v>2012950</v>
      </c>
      <c r="B167" s="174" t="s">
        <v>75</v>
      </c>
      <c r="C167" s="219"/>
      <c r="D167" s="225">
        <v>40</v>
      </c>
      <c r="E167" s="219">
        <v>38</v>
      </c>
      <c r="F167" s="173" t="e">
        <f t="shared" si="18"/>
        <v>#DIV/0!</v>
      </c>
      <c r="G167" s="173">
        <f t="shared" si="19"/>
        <v>95</v>
      </c>
    </row>
    <row r="168" spans="1:7">
      <c r="A168" s="28">
        <v>2012999</v>
      </c>
      <c r="B168" s="174" t="s">
        <v>159</v>
      </c>
      <c r="C168" s="219"/>
      <c r="D168" s="225"/>
      <c r="E168" s="219"/>
      <c r="F168" s="173" t="e">
        <f t="shared" si="18"/>
        <v>#DIV/0!</v>
      </c>
      <c r="G168" s="173" t="e">
        <f t="shared" si="19"/>
        <v>#DIV/0!</v>
      </c>
    </row>
    <row r="169" spans="1:7">
      <c r="A169" s="168">
        <v>20131</v>
      </c>
      <c r="B169" s="177" t="s">
        <v>160</v>
      </c>
      <c r="C169" s="218">
        <f>SUM(C170:C175)</f>
        <v>325</v>
      </c>
      <c r="D169" s="170">
        <f>SUM(D170:D175)</f>
        <v>392</v>
      </c>
      <c r="E169" s="218">
        <f t="shared" ref="E169" si="24">SUM(E170:E175)</f>
        <v>278</v>
      </c>
      <c r="F169" s="171">
        <f t="shared" si="18"/>
        <v>85.538461538461547</v>
      </c>
      <c r="G169" s="171">
        <f t="shared" si="19"/>
        <v>70.918367346938766</v>
      </c>
    </row>
    <row r="170" spans="1:7">
      <c r="A170" s="28">
        <v>2013101</v>
      </c>
      <c r="B170" s="174" t="s">
        <v>66</v>
      </c>
      <c r="C170" s="219">
        <v>247</v>
      </c>
      <c r="D170" s="225">
        <v>336</v>
      </c>
      <c r="E170" s="219">
        <v>228</v>
      </c>
      <c r="F170" s="173">
        <f t="shared" si="18"/>
        <v>92.307692307692307</v>
      </c>
      <c r="G170" s="173">
        <f t="shared" si="19"/>
        <v>67.857142857142861</v>
      </c>
    </row>
    <row r="171" spans="1:7">
      <c r="A171" s="28">
        <v>2013102</v>
      </c>
      <c r="B171" s="172" t="s">
        <v>67</v>
      </c>
      <c r="C171" s="219"/>
      <c r="D171" s="225"/>
      <c r="E171" s="219"/>
      <c r="F171" s="173" t="e">
        <f t="shared" si="18"/>
        <v>#DIV/0!</v>
      </c>
      <c r="G171" s="173" t="e">
        <f t="shared" si="19"/>
        <v>#DIV/0!</v>
      </c>
    </row>
    <row r="172" spans="1:7">
      <c r="A172" s="28">
        <v>2013103</v>
      </c>
      <c r="B172" s="172" t="s">
        <v>68</v>
      </c>
      <c r="C172" s="219"/>
      <c r="D172" s="225"/>
      <c r="E172" s="219"/>
      <c r="F172" s="173" t="e">
        <f t="shared" si="18"/>
        <v>#DIV/0!</v>
      </c>
      <c r="G172" s="173" t="e">
        <f t="shared" si="19"/>
        <v>#DIV/0!</v>
      </c>
    </row>
    <row r="173" spans="1:7">
      <c r="A173" s="28">
        <v>2013105</v>
      </c>
      <c r="B173" s="172" t="s">
        <v>161</v>
      </c>
      <c r="C173" s="219"/>
      <c r="D173" s="225"/>
      <c r="E173" s="219"/>
      <c r="F173" s="173" t="e">
        <f t="shared" si="18"/>
        <v>#DIV/0!</v>
      </c>
      <c r="G173" s="173" t="e">
        <f t="shared" si="19"/>
        <v>#DIV/0!</v>
      </c>
    </row>
    <row r="174" spans="1:7">
      <c r="A174" s="28">
        <v>2013150</v>
      </c>
      <c r="B174" s="174" t="s">
        <v>75</v>
      </c>
      <c r="C174" s="219"/>
      <c r="D174" s="225"/>
      <c r="E174" s="219"/>
      <c r="F174" s="173" t="e">
        <f t="shared" si="18"/>
        <v>#DIV/0!</v>
      </c>
      <c r="G174" s="173" t="e">
        <f t="shared" si="19"/>
        <v>#DIV/0!</v>
      </c>
    </row>
    <row r="175" spans="1:7">
      <c r="A175" s="28">
        <v>2013199</v>
      </c>
      <c r="B175" s="174" t="s">
        <v>162</v>
      </c>
      <c r="C175" s="219">
        <v>78</v>
      </c>
      <c r="D175" s="225">
        <v>56</v>
      </c>
      <c r="E175" s="219">
        <v>50</v>
      </c>
      <c r="F175" s="173">
        <f t="shared" si="18"/>
        <v>64.102564102564102</v>
      </c>
      <c r="G175" s="173">
        <f t="shared" si="19"/>
        <v>89.285714285714292</v>
      </c>
    </row>
    <row r="176" spans="1:7">
      <c r="A176" s="168">
        <v>20132</v>
      </c>
      <c r="B176" s="177" t="s">
        <v>163</v>
      </c>
      <c r="C176" s="218">
        <f>SUM(C177:C182)</f>
        <v>597</v>
      </c>
      <c r="D176" s="170">
        <f>SUM(D177:D182)</f>
        <v>1095</v>
      </c>
      <c r="E176" s="218">
        <f t="shared" ref="E176" si="25">SUM(E177:E182)</f>
        <v>325</v>
      </c>
      <c r="F176" s="171">
        <f t="shared" si="18"/>
        <v>54.438860971524285</v>
      </c>
      <c r="G176" s="171">
        <f t="shared" si="19"/>
        <v>29.68036529680365</v>
      </c>
    </row>
    <row r="177" spans="1:7">
      <c r="A177" s="28">
        <v>2013201</v>
      </c>
      <c r="B177" s="172" t="s">
        <v>66</v>
      </c>
      <c r="C177" s="219">
        <v>250</v>
      </c>
      <c r="D177" s="225">
        <v>361</v>
      </c>
      <c r="E177" s="219">
        <v>325</v>
      </c>
      <c r="F177" s="173">
        <f t="shared" si="18"/>
        <v>130</v>
      </c>
      <c r="G177" s="173">
        <f t="shared" si="19"/>
        <v>90.02770083102493</v>
      </c>
    </row>
    <row r="178" spans="1:7">
      <c r="A178" s="28">
        <v>2013202</v>
      </c>
      <c r="B178" s="172" t="s">
        <v>67</v>
      </c>
      <c r="C178" s="219"/>
      <c r="D178" s="225">
        <v>225</v>
      </c>
      <c r="E178" s="219"/>
      <c r="F178" s="173" t="e">
        <f t="shared" si="18"/>
        <v>#DIV/0!</v>
      </c>
      <c r="G178" s="173">
        <f t="shared" si="19"/>
        <v>0</v>
      </c>
    </row>
    <row r="179" spans="1:7">
      <c r="A179" s="28">
        <v>2013203</v>
      </c>
      <c r="B179" s="172" t="s">
        <v>68</v>
      </c>
      <c r="C179" s="219"/>
      <c r="D179" s="225"/>
      <c r="E179" s="219"/>
      <c r="F179" s="173" t="e">
        <f t="shared" si="18"/>
        <v>#DIV/0!</v>
      </c>
      <c r="G179" s="173" t="e">
        <f t="shared" si="19"/>
        <v>#DIV/0!</v>
      </c>
    </row>
    <row r="180" spans="1:7">
      <c r="A180" s="28">
        <v>2013204</v>
      </c>
      <c r="B180" s="172" t="s">
        <v>164</v>
      </c>
      <c r="C180" s="219"/>
      <c r="D180" s="225"/>
      <c r="E180" s="219"/>
      <c r="F180" s="173" t="e">
        <f t="shared" si="18"/>
        <v>#DIV/0!</v>
      </c>
      <c r="G180" s="173" t="e">
        <f t="shared" si="19"/>
        <v>#DIV/0!</v>
      </c>
    </row>
    <row r="181" spans="1:7">
      <c r="A181" s="28">
        <v>2013250</v>
      </c>
      <c r="B181" s="172" t="s">
        <v>75</v>
      </c>
      <c r="C181" s="219">
        <v>80</v>
      </c>
      <c r="D181" s="225"/>
      <c r="E181" s="219"/>
      <c r="F181" s="173">
        <f t="shared" si="18"/>
        <v>0</v>
      </c>
      <c r="G181" s="173" t="e">
        <f t="shared" si="19"/>
        <v>#DIV/0!</v>
      </c>
    </row>
    <row r="182" spans="1:7">
      <c r="A182" s="28">
        <v>2013299</v>
      </c>
      <c r="B182" s="174" t="s">
        <v>165</v>
      </c>
      <c r="C182" s="219">
        <v>267</v>
      </c>
      <c r="D182" s="225">
        <v>509</v>
      </c>
      <c r="E182" s="219"/>
      <c r="F182" s="173">
        <f t="shared" si="18"/>
        <v>0</v>
      </c>
      <c r="G182" s="173">
        <f t="shared" si="19"/>
        <v>0</v>
      </c>
    </row>
    <row r="183" spans="1:7">
      <c r="A183" s="168">
        <v>20133</v>
      </c>
      <c r="B183" s="177" t="s">
        <v>166</v>
      </c>
      <c r="C183" s="218">
        <f>SUM(C184:C189)</f>
        <v>396</v>
      </c>
      <c r="D183" s="170">
        <f>SUM(D184:D189)</f>
        <v>666</v>
      </c>
      <c r="E183" s="218">
        <f t="shared" ref="E183" si="26">SUM(E184:E189)</f>
        <v>338</v>
      </c>
      <c r="F183" s="171">
        <f t="shared" si="18"/>
        <v>85.353535353535349</v>
      </c>
      <c r="G183" s="171">
        <f t="shared" si="19"/>
        <v>50.750750750750754</v>
      </c>
    </row>
    <row r="184" spans="1:7">
      <c r="A184" s="28">
        <v>2013301</v>
      </c>
      <c r="B184" s="175" t="s">
        <v>66</v>
      </c>
      <c r="C184" s="219">
        <v>172</v>
      </c>
      <c r="D184" s="225">
        <v>269</v>
      </c>
      <c r="E184" s="219">
        <v>238</v>
      </c>
      <c r="F184" s="173">
        <f t="shared" si="18"/>
        <v>138.37209302325581</v>
      </c>
      <c r="G184" s="173">
        <f t="shared" si="19"/>
        <v>88.475836431226767</v>
      </c>
    </row>
    <row r="185" spans="1:7">
      <c r="A185" s="28">
        <v>2013302</v>
      </c>
      <c r="B185" s="172" t="s">
        <v>67</v>
      </c>
      <c r="C185" s="219"/>
      <c r="D185" s="225"/>
      <c r="E185" s="219"/>
      <c r="F185" s="173" t="e">
        <f t="shared" si="18"/>
        <v>#DIV/0!</v>
      </c>
      <c r="G185" s="173" t="e">
        <f t="shared" si="19"/>
        <v>#DIV/0!</v>
      </c>
    </row>
    <row r="186" spans="1:7">
      <c r="A186" s="28">
        <v>2013303</v>
      </c>
      <c r="B186" s="172" t="s">
        <v>68</v>
      </c>
      <c r="C186" s="219"/>
      <c r="D186" s="225"/>
      <c r="E186" s="219"/>
      <c r="F186" s="173" t="e">
        <f t="shared" si="18"/>
        <v>#DIV/0!</v>
      </c>
      <c r="G186" s="173" t="e">
        <f t="shared" si="19"/>
        <v>#DIV/0!</v>
      </c>
    </row>
    <row r="187" spans="1:7">
      <c r="A187" s="28">
        <v>2013304</v>
      </c>
      <c r="B187" s="172" t="s">
        <v>167</v>
      </c>
      <c r="C187" s="219"/>
      <c r="D187" s="225"/>
      <c r="E187" s="219"/>
      <c r="F187" s="173" t="e">
        <f t="shared" si="18"/>
        <v>#DIV/0!</v>
      </c>
      <c r="G187" s="173" t="e">
        <f t="shared" si="19"/>
        <v>#DIV/0!</v>
      </c>
    </row>
    <row r="188" spans="1:7">
      <c r="A188" s="28">
        <v>2013350</v>
      </c>
      <c r="B188" s="172" t="s">
        <v>75</v>
      </c>
      <c r="C188" s="219">
        <v>51</v>
      </c>
      <c r="D188" s="225"/>
      <c r="E188" s="219"/>
      <c r="F188" s="173">
        <f t="shared" si="18"/>
        <v>0</v>
      </c>
      <c r="G188" s="173" t="e">
        <f t="shared" si="19"/>
        <v>#DIV/0!</v>
      </c>
    </row>
    <row r="189" spans="1:7">
      <c r="A189" s="28">
        <v>2013399</v>
      </c>
      <c r="B189" s="174" t="s">
        <v>168</v>
      </c>
      <c r="C189" s="219">
        <v>173</v>
      </c>
      <c r="D189" s="225">
        <v>397</v>
      </c>
      <c r="E189" s="219">
        <v>100</v>
      </c>
      <c r="F189" s="173">
        <f t="shared" si="18"/>
        <v>57.80346820809249</v>
      </c>
      <c r="G189" s="173">
        <f t="shared" si="19"/>
        <v>25.188916876574307</v>
      </c>
    </row>
    <row r="190" spans="1:7">
      <c r="A190" s="168">
        <v>20134</v>
      </c>
      <c r="B190" s="177" t="s">
        <v>169</v>
      </c>
      <c r="C190" s="218">
        <f>SUM(C191:C197)</f>
        <v>161</v>
      </c>
      <c r="D190" s="170">
        <f>SUM(D191:D197)</f>
        <v>188</v>
      </c>
      <c r="E190" s="218">
        <f t="shared" ref="E190" si="27">SUM(E191:E197)</f>
        <v>130</v>
      </c>
      <c r="F190" s="171">
        <f t="shared" si="18"/>
        <v>80.745341614906835</v>
      </c>
      <c r="G190" s="171">
        <f t="shared" si="19"/>
        <v>69.148936170212778</v>
      </c>
    </row>
    <row r="191" spans="1:7">
      <c r="A191" s="28">
        <v>2013401</v>
      </c>
      <c r="B191" s="174" t="s">
        <v>66</v>
      </c>
      <c r="C191" s="219">
        <v>137</v>
      </c>
      <c r="D191" s="225">
        <v>107</v>
      </c>
      <c r="E191" s="219">
        <v>89</v>
      </c>
      <c r="F191" s="173">
        <f t="shared" si="18"/>
        <v>64.96350364963503</v>
      </c>
      <c r="G191" s="173">
        <f t="shared" si="19"/>
        <v>83.177570093457945</v>
      </c>
    </row>
    <row r="192" spans="1:7">
      <c r="A192" s="28">
        <v>2013402</v>
      </c>
      <c r="B192" s="172" t="s">
        <v>67</v>
      </c>
      <c r="C192" s="219"/>
      <c r="D192" s="225"/>
      <c r="E192" s="219"/>
      <c r="F192" s="173" t="e">
        <f t="shared" si="18"/>
        <v>#DIV/0!</v>
      </c>
      <c r="G192" s="173" t="e">
        <f t="shared" si="19"/>
        <v>#DIV/0!</v>
      </c>
    </row>
    <row r="193" spans="1:7">
      <c r="A193" s="28">
        <v>2013403</v>
      </c>
      <c r="B193" s="172" t="s">
        <v>68</v>
      </c>
      <c r="C193" s="219"/>
      <c r="D193" s="225"/>
      <c r="E193" s="219"/>
      <c r="F193" s="173" t="e">
        <f t="shared" si="18"/>
        <v>#DIV/0!</v>
      </c>
      <c r="G193" s="173" t="e">
        <f t="shared" si="19"/>
        <v>#DIV/0!</v>
      </c>
    </row>
    <row r="194" spans="1:7">
      <c r="A194" s="28">
        <v>2013404</v>
      </c>
      <c r="B194" s="172" t="s">
        <v>170</v>
      </c>
      <c r="C194" s="219">
        <v>21</v>
      </c>
      <c r="D194" s="225">
        <v>6</v>
      </c>
      <c r="E194" s="219"/>
      <c r="F194" s="173">
        <f t="shared" si="18"/>
        <v>0</v>
      </c>
      <c r="G194" s="173">
        <f t="shared" si="19"/>
        <v>0</v>
      </c>
    </row>
    <row r="195" spans="1:7">
      <c r="A195" s="28">
        <v>2013405</v>
      </c>
      <c r="B195" s="172" t="s">
        <v>171</v>
      </c>
      <c r="C195" s="219"/>
      <c r="D195" s="225"/>
      <c r="E195" s="219"/>
      <c r="F195" s="173" t="e">
        <f t="shared" si="18"/>
        <v>#DIV/0!</v>
      </c>
      <c r="G195" s="173" t="e">
        <f t="shared" si="19"/>
        <v>#DIV/0!</v>
      </c>
    </row>
    <row r="196" spans="1:7">
      <c r="A196" s="28">
        <v>2013450</v>
      </c>
      <c r="B196" s="172" t="s">
        <v>75</v>
      </c>
      <c r="C196" s="219"/>
      <c r="D196" s="225">
        <v>40</v>
      </c>
      <c r="E196" s="219">
        <v>41</v>
      </c>
      <c r="F196" s="173" t="e">
        <f t="shared" si="18"/>
        <v>#DIV/0!</v>
      </c>
      <c r="G196" s="173">
        <f t="shared" si="19"/>
        <v>102.49999999999999</v>
      </c>
    </row>
    <row r="197" spans="1:7">
      <c r="A197" s="28">
        <v>2013499</v>
      </c>
      <c r="B197" s="174" t="s">
        <v>172</v>
      </c>
      <c r="C197" s="219">
        <v>3</v>
      </c>
      <c r="D197" s="225">
        <v>35</v>
      </c>
      <c r="E197" s="219"/>
      <c r="F197" s="173">
        <f t="shared" si="18"/>
        <v>0</v>
      </c>
      <c r="G197" s="173">
        <f t="shared" si="19"/>
        <v>0</v>
      </c>
    </row>
    <row r="198" spans="1:7">
      <c r="A198" s="168">
        <v>20135</v>
      </c>
      <c r="B198" s="177" t="s">
        <v>173</v>
      </c>
      <c r="C198" s="218">
        <f>SUM(C199:C203)</f>
        <v>0</v>
      </c>
      <c r="D198" s="170">
        <f>SUM(D199:D203)</f>
        <v>0</v>
      </c>
      <c r="E198" s="218">
        <f t="shared" ref="E198" si="28">SUM(E199:E203)</f>
        <v>0</v>
      </c>
      <c r="F198" s="171" t="e">
        <f t="shared" ref="F198:F261" si="29">E198/C198*100</f>
        <v>#DIV/0!</v>
      </c>
      <c r="G198" s="171" t="e">
        <f t="shared" si="19"/>
        <v>#DIV/0!</v>
      </c>
    </row>
    <row r="199" spans="1:7">
      <c r="A199" s="28">
        <v>2013501</v>
      </c>
      <c r="B199" s="174" t="s">
        <v>66</v>
      </c>
      <c r="C199" s="219"/>
      <c r="D199" s="225"/>
      <c r="E199" s="219"/>
      <c r="F199" s="173" t="e">
        <f t="shared" si="29"/>
        <v>#DIV/0!</v>
      </c>
      <c r="G199" s="173" t="e">
        <f t="shared" ref="G199:G262" si="30">E199/D199*100</f>
        <v>#DIV/0!</v>
      </c>
    </row>
    <row r="200" spans="1:7">
      <c r="A200" s="28">
        <v>2013502</v>
      </c>
      <c r="B200" s="175" t="s">
        <v>67</v>
      </c>
      <c r="C200" s="219"/>
      <c r="D200" s="225"/>
      <c r="E200" s="219"/>
      <c r="F200" s="173" t="e">
        <f t="shared" si="29"/>
        <v>#DIV/0!</v>
      </c>
      <c r="G200" s="173" t="e">
        <f t="shared" si="30"/>
        <v>#DIV/0!</v>
      </c>
    </row>
    <row r="201" spans="1:7">
      <c r="A201" s="28">
        <v>2013503</v>
      </c>
      <c r="B201" s="172" t="s">
        <v>68</v>
      </c>
      <c r="C201" s="219"/>
      <c r="D201" s="225"/>
      <c r="E201" s="219"/>
      <c r="F201" s="173" t="e">
        <f t="shared" si="29"/>
        <v>#DIV/0!</v>
      </c>
      <c r="G201" s="173" t="e">
        <f t="shared" si="30"/>
        <v>#DIV/0!</v>
      </c>
    </row>
    <row r="202" spans="1:7">
      <c r="A202" s="28">
        <v>2013550</v>
      </c>
      <c r="B202" s="172" t="s">
        <v>75</v>
      </c>
      <c r="C202" s="219"/>
      <c r="D202" s="225"/>
      <c r="E202" s="219"/>
      <c r="F202" s="173" t="e">
        <f t="shared" si="29"/>
        <v>#DIV/0!</v>
      </c>
      <c r="G202" s="173" t="e">
        <f t="shared" si="30"/>
        <v>#DIV/0!</v>
      </c>
    </row>
    <row r="203" spans="1:7">
      <c r="A203" s="28">
        <v>2013599</v>
      </c>
      <c r="B203" s="172" t="s">
        <v>174</v>
      </c>
      <c r="C203" s="219"/>
      <c r="D203" s="225"/>
      <c r="E203" s="219"/>
      <c r="F203" s="173" t="e">
        <f t="shared" si="29"/>
        <v>#DIV/0!</v>
      </c>
      <c r="G203" s="173" t="e">
        <f t="shared" si="30"/>
        <v>#DIV/0!</v>
      </c>
    </row>
    <row r="204" spans="1:7">
      <c r="A204" s="168">
        <v>20136</v>
      </c>
      <c r="B204" s="177" t="s">
        <v>175</v>
      </c>
      <c r="C204" s="218">
        <f>SUM(C205:C209)</f>
        <v>1281</v>
      </c>
      <c r="D204" s="170">
        <f>SUM(D205:D209)</f>
        <v>1500</v>
      </c>
      <c r="E204" s="218">
        <f t="shared" ref="E204" si="31">SUM(E205:E209)</f>
        <v>1036</v>
      </c>
      <c r="F204" s="171">
        <f t="shared" si="29"/>
        <v>80.874316939890718</v>
      </c>
      <c r="G204" s="171">
        <f t="shared" si="30"/>
        <v>69.066666666666663</v>
      </c>
    </row>
    <row r="205" spans="1:7">
      <c r="A205" s="28">
        <v>2013601</v>
      </c>
      <c r="B205" s="174" t="s">
        <v>66</v>
      </c>
      <c r="C205" s="219">
        <v>744</v>
      </c>
      <c r="D205" s="225">
        <v>989</v>
      </c>
      <c r="E205" s="219">
        <v>546</v>
      </c>
      <c r="F205" s="173">
        <f t="shared" si="29"/>
        <v>73.387096774193552</v>
      </c>
      <c r="G205" s="173">
        <f t="shared" si="30"/>
        <v>55.207280080889788</v>
      </c>
    </row>
    <row r="206" spans="1:7">
      <c r="A206" s="28">
        <v>2013602</v>
      </c>
      <c r="B206" s="174" t="s">
        <v>67</v>
      </c>
      <c r="C206" s="219"/>
      <c r="D206" s="225"/>
      <c r="E206" s="219"/>
      <c r="F206" s="173" t="e">
        <f t="shared" si="29"/>
        <v>#DIV/0!</v>
      </c>
      <c r="G206" s="173" t="e">
        <f t="shared" si="30"/>
        <v>#DIV/0!</v>
      </c>
    </row>
    <row r="207" spans="1:7">
      <c r="A207" s="28">
        <v>2013603</v>
      </c>
      <c r="B207" s="172" t="s">
        <v>68</v>
      </c>
      <c r="C207" s="219"/>
      <c r="D207" s="225"/>
      <c r="E207" s="219"/>
      <c r="F207" s="173" t="e">
        <f t="shared" si="29"/>
        <v>#DIV/0!</v>
      </c>
      <c r="G207" s="173" t="e">
        <f t="shared" si="30"/>
        <v>#DIV/0!</v>
      </c>
    </row>
    <row r="208" spans="1:7">
      <c r="A208" s="28">
        <v>2013650</v>
      </c>
      <c r="B208" s="172" t="s">
        <v>75</v>
      </c>
      <c r="C208" s="219">
        <v>61</v>
      </c>
      <c r="D208" s="225">
        <v>212</v>
      </c>
      <c r="E208" s="219">
        <v>190</v>
      </c>
      <c r="F208" s="173">
        <f t="shared" si="29"/>
        <v>311.47540983606558</v>
      </c>
      <c r="G208" s="173">
        <f t="shared" si="30"/>
        <v>89.622641509433961</v>
      </c>
    </row>
    <row r="209" spans="1:7">
      <c r="A209" s="28">
        <v>2013699</v>
      </c>
      <c r="B209" s="172" t="s">
        <v>176</v>
      </c>
      <c r="C209" s="219">
        <v>476</v>
      </c>
      <c r="D209" s="225">
        <v>299</v>
      </c>
      <c r="E209" s="219">
        <v>300</v>
      </c>
      <c r="F209" s="173">
        <f t="shared" si="29"/>
        <v>63.02521008403361</v>
      </c>
      <c r="G209" s="173">
        <f t="shared" si="30"/>
        <v>100.33444816053512</v>
      </c>
    </row>
    <row r="210" spans="1:7">
      <c r="A210" s="168">
        <v>20137</v>
      </c>
      <c r="B210" s="169" t="s">
        <v>177</v>
      </c>
      <c r="C210" s="218">
        <f>SUM(C211:C216)</f>
        <v>0</v>
      </c>
      <c r="D210" s="170">
        <f>SUM(D211:D216)</f>
        <v>0</v>
      </c>
      <c r="E210" s="218">
        <f t="shared" ref="E210" si="32">SUM(E211:E216)</f>
        <v>0</v>
      </c>
      <c r="F210" s="171" t="e">
        <f t="shared" si="29"/>
        <v>#DIV/0!</v>
      </c>
      <c r="G210" s="171" t="e">
        <f t="shared" si="30"/>
        <v>#DIV/0!</v>
      </c>
    </row>
    <row r="211" spans="1:7">
      <c r="A211" s="28">
        <v>2013701</v>
      </c>
      <c r="B211" s="172" t="s">
        <v>66</v>
      </c>
      <c r="C211" s="219"/>
      <c r="D211" s="225"/>
      <c r="E211" s="219"/>
      <c r="F211" s="173" t="e">
        <f t="shared" si="29"/>
        <v>#DIV/0!</v>
      </c>
      <c r="G211" s="173" t="e">
        <f t="shared" si="30"/>
        <v>#DIV/0!</v>
      </c>
    </row>
    <row r="212" spans="1:7">
      <c r="A212" s="28">
        <v>2013702</v>
      </c>
      <c r="B212" s="172" t="s">
        <v>67</v>
      </c>
      <c r="C212" s="219"/>
      <c r="D212" s="225"/>
      <c r="E212" s="219"/>
      <c r="F212" s="173" t="e">
        <f t="shared" si="29"/>
        <v>#DIV/0!</v>
      </c>
      <c r="G212" s="173" t="e">
        <f t="shared" si="30"/>
        <v>#DIV/0!</v>
      </c>
    </row>
    <row r="213" spans="1:7">
      <c r="A213" s="28">
        <v>2013703</v>
      </c>
      <c r="B213" s="172" t="s">
        <v>68</v>
      </c>
      <c r="C213" s="219"/>
      <c r="D213" s="225"/>
      <c r="E213" s="219"/>
      <c r="F213" s="173" t="e">
        <f t="shared" si="29"/>
        <v>#DIV/0!</v>
      </c>
      <c r="G213" s="173" t="e">
        <f t="shared" si="30"/>
        <v>#DIV/0!</v>
      </c>
    </row>
    <row r="214" spans="1:7">
      <c r="A214" s="28">
        <v>2013704</v>
      </c>
      <c r="B214" s="172" t="s">
        <v>178</v>
      </c>
      <c r="C214" s="219"/>
      <c r="D214" s="225"/>
      <c r="E214" s="219"/>
      <c r="F214" s="173" t="e">
        <f t="shared" si="29"/>
        <v>#DIV/0!</v>
      </c>
      <c r="G214" s="173" t="e">
        <f t="shared" si="30"/>
        <v>#DIV/0!</v>
      </c>
    </row>
    <row r="215" spans="1:7">
      <c r="A215" s="28">
        <v>2013750</v>
      </c>
      <c r="B215" s="172" t="s">
        <v>75</v>
      </c>
      <c r="C215" s="219"/>
      <c r="D215" s="225"/>
      <c r="E215" s="219"/>
      <c r="F215" s="173" t="e">
        <f t="shared" si="29"/>
        <v>#DIV/0!</v>
      </c>
      <c r="G215" s="173" t="e">
        <f t="shared" si="30"/>
        <v>#DIV/0!</v>
      </c>
    </row>
    <row r="216" spans="1:7">
      <c r="A216" s="28">
        <v>2013799</v>
      </c>
      <c r="B216" s="172" t="s">
        <v>179</v>
      </c>
      <c r="C216" s="219"/>
      <c r="D216" s="225"/>
      <c r="E216" s="219"/>
      <c r="F216" s="173" t="e">
        <f t="shared" si="29"/>
        <v>#DIV/0!</v>
      </c>
      <c r="G216" s="173" t="e">
        <f t="shared" si="30"/>
        <v>#DIV/0!</v>
      </c>
    </row>
    <row r="217" spans="1:7">
      <c r="A217" s="168">
        <v>20138</v>
      </c>
      <c r="B217" s="169" t="s">
        <v>180</v>
      </c>
      <c r="C217" s="218">
        <f>SUM(C218:C231)</f>
        <v>38</v>
      </c>
      <c r="D217" s="170">
        <f>SUM(D218:D231)</f>
        <v>113</v>
      </c>
      <c r="E217" s="218">
        <f t="shared" ref="E217" si="33">SUM(E218:E231)</f>
        <v>0</v>
      </c>
      <c r="F217" s="171">
        <f t="shared" si="29"/>
        <v>0</v>
      </c>
      <c r="G217" s="171">
        <f t="shared" si="30"/>
        <v>0</v>
      </c>
    </row>
    <row r="218" spans="1:7">
      <c r="A218" s="28">
        <v>2013801</v>
      </c>
      <c r="B218" s="172" t="s">
        <v>66</v>
      </c>
      <c r="C218" s="219">
        <v>13</v>
      </c>
      <c r="D218" s="225"/>
      <c r="E218" s="219"/>
      <c r="F218" s="173">
        <f t="shared" si="29"/>
        <v>0</v>
      </c>
      <c r="G218" s="173" t="e">
        <f t="shared" si="30"/>
        <v>#DIV/0!</v>
      </c>
    </row>
    <row r="219" spans="1:7">
      <c r="A219" s="28">
        <v>2013802</v>
      </c>
      <c r="B219" s="172" t="s">
        <v>67</v>
      </c>
      <c r="C219" s="219"/>
      <c r="D219" s="225"/>
      <c r="E219" s="219"/>
      <c r="F219" s="173" t="e">
        <f t="shared" si="29"/>
        <v>#DIV/0!</v>
      </c>
      <c r="G219" s="173" t="e">
        <f t="shared" si="30"/>
        <v>#DIV/0!</v>
      </c>
    </row>
    <row r="220" spans="1:7">
      <c r="A220" s="28">
        <v>2013803</v>
      </c>
      <c r="B220" s="172" t="s">
        <v>68</v>
      </c>
      <c r="C220" s="219"/>
      <c r="D220" s="225"/>
      <c r="E220" s="219"/>
      <c r="F220" s="173" t="e">
        <f t="shared" si="29"/>
        <v>#DIV/0!</v>
      </c>
      <c r="G220" s="173" t="e">
        <f t="shared" si="30"/>
        <v>#DIV/0!</v>
      </c>
    </row>
    <row r="221" spans="1:7">
      <c r="A221" s="28">
        <v>2013804</v>
      </c>
      <c r="B221" s="172" t="s">
        <v>181</v>
      </c>
      <c r="C221" s="219"/>
      <c r="D221" s="225"/>
      <c r="E221" s="219"/>
      <c r="F221" s="173" t="e">
        <f t="shared" si="29"/>
        <v>#DIV/0!</v>
      </c>
      <c r="G221" s="173" t="e">
        <f t="shared" si="30"/>
        <v>#DIV/0!</v>
      </c>
    </row>
    <row r="222" spans="1:7">
      <c r="A222" s="28">
        <v>2013805</v>
      </c>
      <c r="B222" s="172" t="s">
        <v>182</v>
      </c>
      <c r="C222" s="219"/>
      <c r="D222" s="225"/>
      <c r="E222" s="219"/>
      <c r="F222" s="173" t="e">
        <f t="shared" si="29"/>
        <v>#DIV/0!</v>
      </c>
      <c r="G222" s="173" t="e">
        <f t="shared" si="30"/>
        <v>#DIV/0!</v>
      </c>
    </row>
    <row r="223" spans="1:7">
      <c r="A223" s="28">
        <v>2013808</v>
      </c>
      <c r="B223" s="172" t="s">
        <v>107</v>
      </c>
      <c r="C223" s="219"/>
      <c r="D223" s="225"/>
      <c r="E223" s="219"/>
      <c r="F223" s="173" t="e">
        <f t="shared" si="29"/>
        <v>#DIV/0!</v>
      </c>
      <c r="G223" s="173" t="e">
        <f t="shared" si="30"/>
        <v>#DIV/0!</v>
      </c>
    </row>
    <row r="224" spans="1:7">
      <c r="A224" s="28">
        <v>2013810</v>
      </c>
      <c r="B224" s="172" t="s">
        <v>183</v>
      </c>
      <c r="C224" s="219"/>
      <c r="D224" s="225"/>
      <c r="E224" s="219"/>
      <c r="F224" s="173" t="e">
        <f t="shared" si="29"/>
        <v>#DIV/0!</v>
      </c>
      <c r="G224" s="173" t="e">
        <f t="shared" si="30"/>
        <v>#DIV/0!</v>
      </c>
    </row>
    <row r="225" spans="1:7">
      <c r="A225" s="28">
        <v>2013812</v>
      </c>
      <c r="B225" s="172" t="s">
        <v>184</v>
      </c>
      <c r="C225" s="219"/>
      <c r="D225" s="225"/>
      <c r="E225" s="219"/>
      <c r="F225" s="173" t="e">
        <f t="shared" si="29"/>
        <v>#DIV/0!</v>
      </c>
      <c r="G225" s="173" t="e">
        <f t="shared" si="30"/>
        <v>#DIV/0!</v>
      </c>
    </row>
    <row r="226" spans="1:7">
      <c r="A226" s="28">
        <v>2013813</v>
      </c>
      <c r="B226" s="172" t="s">
        <v>185</v>
      </c>
      <c r="C226" s="219"/>
      <c r="D226" s="225"/>
      <c r="E226" s="219"/>
      <c r="F226" s="173" t="e">
        <f t="shared" si="29"/>
        <v>#DIV/0!</v>
      </c>
      <c r="G226" s="173" t="e">
        <f t="shared" si="30"/>
        <v>#DIV/0!</v>
      </c>
    </row>
    <row r="227" spans="1:7">
      <c r="A227" s="28">
        <v>2013814</v>
      </c>
      <c r="B227" s="172" t="s">
        <v>186</v>
      </c>
      <c r="C227" s="219"/>
      <c r="D227" s="225"/>
      <c r="E227" s="219"/>
      <c r="F227" s="173" t="e">
        <f t="shared" si="29"/>
        <v>#DIV/0!</v>
      </c>
      <c r="G227" s="173" t="e">
        <f t="shared" si="30"/>
        <v>#DIV/0!</v>
      </c>
    </row>
    <row r="228" spans="1:7">
      <c r="A228" s="28">
        <v>2013815</v>
      </c>
      <c r="B228" s="172" t="s">
        <v>187</v>
      </c>
      <c r="C228" s="219"/>
      <c r="D228" s="225"/>
      <c r="E228" s="219"/>
      <c r="F228" s="173" t="e">
        <f t="shared" si="29"/>
        <v>#DIV/0!</v>
      </c>
      <c r="G228" s="173" t="e">
        <f t="shared" si="30"/>
        <v>#DIV/0!</v>
      </c>
    </row>
    <row r="229" spans="1:7">
      <c r="A229" s="28">
        <v>2013816</v>
      </c>
      <c r="B229" s="172" t="s">
        <v>188</v>
      </c>
      <c r="C229" s="219"/>
      <c r="D229" s="225"/>
      <c r="E229" s="219"/>
      <c r="F229" s="173" t="e">
        <f t="shared" si="29"/>
        <v>#DIV/0!</v>
      </c>
      <c r="G229" s="173" t="e">
        <f t="shared" si="30"/>
        <v>#DIV/0!</v>
      </c>
    </row>
    <row r="230" spans="1:7">
      <c r="A230" s="28">
        <v>2013850</v>
      </c>
      <c r="B230" s="172" t="s">
        <v>75</v>
      </c>
      <c r="C230" s="219"/>
      <c r="D230" s="225"/>
      <c r="E230" s="219"/>
      <c r="F230" s="173" t="e">
        <f t="shared" si="29"/>
        <v>#DIV/0!</v>
      </c>
      <c r="G230" s="173" t="e">
        <f t="shared" si="30"/>
        <v>#DIV/0!</v>
      </c>
    </row>
    <row r="231" spans="1:7">
      <c r="A231" s="28">
        <v>2013899</v>
      </c>
      <c r="B231" s="172" t="s">
        <v>189</v>
      </c>
      <c r="C231" s="219">
        <v>25</v>
      </c>
      <c r="D231" s="225">
        <v>113</v>
      </c>
      <c r="E231" s="219"/>
      <c r="F231" s="173">
        <f t="shared" si="29"/>
        <v>0</v>
      </c>
      <c r="G231" s="173">
        <f t="shared" si="30"/>
        <v>0</v>
      </c>
    </row>
    <row r="232" spans="1:7">
      <c r="A232" s="168">
        <v>20199</v>
      </c>
      <c r="B232" s="169" t="s">
        <v>190</v>
      </c>
      <c r="C232" s="218">
        <f>SUM(C233:C234)</f>
        <v>0</v>
      </c>
      <c r="D232" s="170">
        <f>SUM(D233:D234)</f>
        <v>0</v>
      </c>
      <c r="E232" s="218">
        <f t="shared" ref="E232" si="34">SUM(E233:E234)</f>
        <v>0</v>
      </c>
      <c r="F232" s="171" t="e">
        <f t="shared" si="29"/>
        <v>#DIV/0!</v>
      </c>
      <c r="G232" s="171" t="e">
        <f t="shared" si="30"/>
        <v>#DIV/0!</v>
      </c>
    </row>
    <row r="233" spans="1:7">
      <c r="A233" s="28">
        <v>2019901</v>
      </c>
      <c r="B233" s="174" t="s">
        <v>191</v>
      </c>
      <c r="C233" s="219"/>
      <c r="D233" s="225"/>
      <c r="E233" s="219"/>
      <c r="F233" s="173" t="e">
        <f t="shared" si="29"/>
        <v>#DIV/0!</v>
      </c>
      <c r="G233" s="173" t="e">
        <f t="shared" si="30"/>
        <v>#DIV/0!</v>
      </c>
    </row>
    <row r="234" spans="1:7">
      <c r="A234" s="28">
        <v>2019999</v>
      </c>
      <c r="B234" s="174" t="s">
        <v>192</v>
      </c>
      <c r="C234" s="219"/>
      <c r="D234" s="225"/>
      <c r="E234" s="219"/>
      <c r="F234" s="173" t="e">
        <f t="shared" si="29"/>
        <v>#DIV/0!</v>
      </c>
      <c r="G234" s="173" t="e">
        <f t="shared" si="30"/>
        <v>#DIV/0!</v>
      </c>
    </row>
    <row r="235" spans="1:7">
      <c r="A235" s="164">
        <v>202</v>
      </c>
      <c r="B235" s="165" t="s">
        <v>193</v>
      </c>
      <c r="C235" s="217">
        <f>C236+C241+C243</f>
        <v>0</v>
      </c>
      <c r="D235" s="166">
        <f>D236+D241+D243</f>
        <v>0</v>
      </c>
      <c r="E235" s="217">
        <f t="shared" ref="E235" si="35">E236+E241+E243</f>
        <v>0</v>
      </c>
      <c r="F235" s="167" t="e">
        <f t="shared" si="29"/>
        <v>#DIV/0!</v>
      </c>
      <c r="G235" s="167" t="e">
        <f t="shared" si="30"/>
        <v>#DIV/0!</v>
      </c>
    </row>
    <row r="236" spans="1:7">
      <c r="A236" s="168">
        <v>20205</v>
      </c>
      <c r="B236" s="169" t="s">
        <v>194</v>
      </c>
      <c r="C236" s="220">
        <f>SUM(C237:C240)</f>
        <v>0</v>
      </c>
      <c r="D236" s="182">
        <f>SUM(D237:D240)</f>
        <v>0</v>
      </c>
      <c r="E236" s="220">
        <f t="shared" ref="E236" si="36">SUM(E237:E240)</f>
        <v>0</v>
      </c>
      <c r="F236" s="171" t="e">
        <f t="shared" si="29"/>
        <v>#DIV/0!</v>
      </c>
      <c r="G236" s="171" t="e">
        <f t="shared" si="30"/>
        <v>#DIV/0!</v>
      </c>
    </row>
    <row r="237" spans="1:7">
      <c r="A237" s="28">
        <v>2020503</v>
      </c>
      <c r="B237" s="172" t="s">
        <v>195</v>
      </c>
      <c r="C237" s="219"/>
      <c r="D237" s="225"/>
      <c r="E237" s="219"/>
      <c r="F237" s="173" t="e">
        <f t="shared" si="29"/>
        <v>#DIV/0!</v>
      </c>
      <c r="G237" s="173" t="e">
        <f t="shared" si="30"/>
        <v>#DIV/0!</v>
      </c>
    </row>
    <row r="238" spans="1:7">
      <c r="A238" s="28">
        <v>2020504</v>
      </c>
      <c r="B238" s="172" t="s">
        <v>196</v>
      </c>
      <c r="C238" s="219"/>
      <c r="D238" s="225"/>
      <c r="E238" s="219"/>
      <c r="F238" s="173" t="e">
        <f t="shared" si="29"/>
        <v>#DIV/0!</v>
      </c>
      <c r="G238" s="173" t="e">
        <f t="shared" si="30"/>
        <v>#DIV/0!</v>
      </c>
    </row>
    <row r="239" spans="1:7">
      <c r="A239" s="28">
        <v>2020505</v>
      </c>
      <c r="B239" s="172" t="s">
        <v>197</v>
      </c>
      <c r="C239" s="226"/>
      <c r="D239" s="225"/>
      <c r="E239" s="226"/>
      <c r="F239" s="173" t="e">
        <f t="shared" si="29"/>
        <v>#DIV/0!</v>
      </c>
      <c r="G239" s="173" t="e">
        <f t="shared" si="30"/>
        <v>#DIV/0!</v>
      </c>
    </row>
    <row r="240" spans="1:7">
      <c r="A240" s="28">
        <v>2020599</v>
      </c>
      <c r="B240" s="172" t="s">
        <v>198</v>
      </c>
      <c r="C240" s="226"/>
      <c r="D240" s="225"/>
      <c r="E240" s="226"/>
      <c r="F240" s="173" t="e">
        <f t="shared" si="29"/>
        <v>#DIV/0!</v>
      </c>
      <c r="G240" s="173" t="e">
        <f t="shared" si="30"/>
        <v>#DIV/0!</v>
      </c>
    </row>
    <row r="241" spans="1:7">
      <c r="A241" s="168">
        <v>20206</v>
      </c>
      <c r="B241" s="169" t="s">
        <v>199</v>
      </c>
      <c r="C241" s="227">
        <f>SUM(C242)</f>
        <v>0</v>
      </c>
      <c r="D241" s="228">
        <f>SUM(D242)</f>
        <v>0</v>
      </c>
      <c r="E241" s="227">
        <f t="shared" ref="E241" si="37">E242</f>
        <v>0</v>
      </c>
      <c r="F241" s="171" t="e">
        <f t="shared" si="29"/>
        <v>#DIV/0!</v>
      </c>
      <c r="G241" s="171" t="e">
        <f t="shared" si="30"/>
        <v>#DIV/0!</v>
      </c>
    </row>
    <row r="242" spans="1:7">
      <c r="A242" s="28">
        <v>2020601</v>
      </c>
      <c r="B242" s="172" t="s">
        <v>200</v>
      </c>
      <c r="C242" s="226"/>
      <c r="D242" s="225"/>
      <c r="E242" s="226"/>
      <c r="F242" s="173" t="e">
        <f t="shared" si="29"/>
        <v>#DIV/0!</v>
      </c>
      <c r="G242" s="173" t="e">
        <f t="shared" si="30"/>
        <v>#DIV/0!</v>
      </c>
    </row>
    <row r="243" spans="1:7">
      <c r="A243" s="168">
        <v>20299</v>
      </c>
      <c r="B243" s="169" t="s">
        <v>201</v>
      </c>
      <c r="C243" s="227">
        <f>SUM(C244)</f>
        <v>0</v>
      </c>
      <c r="D243" s="228">
        <f>SUM(D244)</f>
        <v>0</v>
      </c>
      <c r="E243" s="227">
        <f t="shared" ref="E243" si="38">E244</f>
        <v>0</v>
      </c>
      <c r="F243" s="171" t="e">
        <f t="shared" si="29"/>
        <v>#DIV/0!</v>
      </c>
      <c r="G243" s="171" t="e">
        <f t="shared" si="30"/>
        <v>#DIV/0!</v>
      </c>
    </row>
    <row r="244" spans="1:7">
      <c r="A244" s="28">
        <v>2029999</v>
      </c>
      <c r="B244" s="172" t="s">
        <v>202</v>
      </c>
      <c r="C244" s="226"/>
      <c r="D244" s="225"/>
      <c r="E244" s="226"/>
      <c r="F244" s="173" t="e">
        <f t="shared" si="29"/>
        <v>#DIV/0!</v>
      </c>
      <c r="G244" s="173" t="e">
        <f t="shared" si="30"/>
        <v>#DIV/0!</v>
      </c>
    </row>
    <row r="245" spans="1:7">
      <c r="A245" s="164">
        <v>203</v>
      </c>
      <c r="B245" s="165" t="s">
        <v>203</v>
      </c>
      <c r="C245" s="217">
        <f>C246+C250+C252+C254+C262</f>
        <v>220</v>
      </c>
      <c r="D245" s="166">
        <f>D246+D250+D252+D254+D262</f>
        <v>593</v>
      </c>
      <c r="E245" s="217">
        <f t="shared" ref="E245" si="39">E246+E250+E252+E254+E262</f>
        <v>200</v>
      </c>
      <c r="F245" s="167">
        <f t="shared" si="29"/>
        <v>90.909090909090907</v>
      </c>
      <c r="G245" s="167">
        <f t="shared" si="30"/>
        <v>33.726812816188875</v>
      </c>
    </row>
    <row r="246" spans="1:7">
      <c r="A246" s="168">
        <v>20301</v>
      </c>
      <c r="B246" s="181" t="s">
        <v>204</v>
      </c>
      <c r="C246" s="218">
        <f>SUM(C247:C249)</f>
        <v>0</v>
      </c>
      <c r="D246" s="170">
        <f>SUM(D247:D249)</f>
        <v>0</v>
      </c>
      <c r="E246" s="218">
        <f t="shared" ref="E246" si="40">SUM(E247:E249)</f>
        <v>0</v>
      </c>
      <c r="F246" s="171" t="e">
        <f t="shared" si="29"/>
        <v>#DIV/0!</v>
      </c>
      <c r="G246" s="171" t="e">
        <f t="shared" si="30"/>
        <v>#DIV/0!</v>
      </c>
    </row>
    <row r="247" spans="1:7">
      <c r="A247" s="28">
        <v>2030101</v>
      </c>
      <c r="B247" s="175" t="s">
        <v>205</v>
      </c>
      <c r="C247" s="219"/>
      <c r="D247" s="225"/>
      <c r="E247" s="219"/>
      <c r="F247" s="173" t="e">
        <f t="shared" si="29"/>
        <v>#DIV/0!</v>
      </c>
      <c r="G247" s="173" t="e">
        <f t="shared" si="30"/>
        <v>#DIV/0!</v>
      </c>
    </row>
    <row r="248" spans="1:7">
      <c r="A248" s="28">
        <v>2030102</v>
      </c>
      <c r="B248" s="175" t="s">
        <v>206</v>
      </c>
      <c r="C248" s="219"/>
      <c r="D248" s="225"/>
      <c r="E248" s="219"/>
      <c r="F248" s="173" t="e">
        <f t="shared" si="29"/>
        <v>#DIV/0!</v>
      </c>
      <c r="G248" s="173" t="e">
        <f t="shared" si="30"/>
        <v>#DIV/0!</v>
      </c>
    </row>
    <row r="249" spans="1:7">
      <c r="A249" s="28">
        <v>2030199</v>
      </c>
      <c r="B249" s="175" t="s">
        <v>207</v>
      </c>
      <c r="C249" s="219"/>
      <c r="D249" s="225"/>
      <c r="E249" s="219"/>
      <c r="F249" s="173" t="e">
        <f t="shared" si="29"/>
        <v>#DIV/0!</v>
      </c>
      <c r="G249" s="173" t="e">
        <f t="shared" si="30"/>
        <v>#DIV/0!</v>
      </c>
    </row>
    <row r="250" spans="1:7">
      <c r="A250" s="168">
        <v>20304</v>
      </c>
      <c r="B250" s="181" t="s">
        <v>208</v>
      </c>
      <c r="C250" s="220">
        <f>SUM(C251)</f>
        <v>0</v>
      </c>
      <c r="D250" s="182">
        <f>SUM(D251)</f>
        <v>0</v>
      </c>
      <c r="E250" s="220">
        <f t="shared" ref="E250" si="41">E251</f>
        <v>0</v>
      </c>
      <c r="F250" s="171" t="e">
        <f t="shared" si="29"/>
        <v>#DIV/0!</v>
      </c>
      <c r="G250" s="171" t="e">
        <f t="shared" si="30"/>
        <v>#DIV/0!</v>
      </c>
    </row>
    <row r="251" spans="1:7">
      <c r="A251" s="28">
        <v>2030401</v>
      </c>
      <c r="B251" s="175" t="s">
        <v>209</v>
      </c>
      <c r="C251" s="219"/>
      <c r="D251" s="225"/>
      <c r="E251" s="219"/>
      <c r="F251" s="173" t="e">
        <f t="shared" si="29"/>
        <v>#DIV/0!</v>
      </c>
      <c r="G251" s="173" t="e">
        <f t="shared" si="30"/>
        <v>#DIV/0!</v>
      </c>
    </row>
    <row r="252" spans="1:7">
      <c r="A252" s="168">
        <v>20305</v>
      </c>
      <c r="B252" s="181" t="s">
        <v>210</v>
      </c>
      <c r="C252" s="220">
        <f>SUM(C253)</f>
        <v>0</v>
      </c>
      <c r="D252" s="182">
        <f>SUM(D253)</f>
        <v>0</v>
      </c>
      <c r="E252" s="220">
        <f t="shared" ref="E252" si="42">E253</f>
        <v>0</v>
      </c>
      <c r="F252" s="171" t="e">
        <f t="shared" si="29"/>
        <v>#DIV/0!</v>
      </c>
      <c r="G252" s="171" t="e">
        <f t="shared" si="30"/>
        <v>#DIV/0!</v>
      </c>
    </row>
    <row r="253" spans="1:7">
      <c r="A253" s="28">
        <v>2030501</v>
      </c>
      <c r="B253" s="175" t="s">
        <v>211</v>
      </c>
      <c r="C253" s="219"/>
      <c r="D253" s="225"/>
      <c r="E253" s="219"/>
      <c r="F253" s="173" t="e">
        <f t="shared" si="29"/>
        <v>#DIV/0!</v>
      </c>
      <c r="G253" s="173" t="e">
        <f t="shared" si="30"/>
        <v>#DIV/0!</v>
      </c>
    </row>
    <row r="254" spans="1:7">
      <c r="A254" s="168">
        <v>20306</v>
      </c>
      <c r="B254" s="177" t="s">
        <v>212</v>
      </c>
      <c r="C254" s="220">
        <f>SUM(C255:C261)</f>
        <v>220</v>
      </c>
      <c r="D254" s="182">
        <f>SUM(D255:D261)</f>
        <v>593</v>
      </c>
      <c r="E254" s="220">
        <f t="shared" ref="E254" si="43">SUM(E255:E261)</f>
        <v>200</v>
      </c>
      <c r="F254" s="171">
        <f t="shared" si="29"/>
        <v>90.909090909090907</v>
      </c>
      <c r="G254" s="171">
        <f t="shared" si="30"/>
        <v>33.726812816188875</v>
      </c>
    </row>
    <row r="255" spans="1:7">
      <c r="A255" s="28">
        <v>2030601</v>
      </c>
      <c r="B255" s="174" t="s">
        <v>213</v>
      </c>
      <c r="C255" s="226"/>
      <c r="D255" s="225"/>
      <c r="E255" s="226"/>
      <c r="F255" s="173" t="e">
        <f t="shared" si="29"/>
        <v>#DIV/0!</v>
      </c>
      <c r="G255" s="173" t="e">
        <f t="shared" si="30"/>
        <v>#DIV/0!</v>
      </c>
    </row>
    <row r="256" spans="1:7">
      <c r="A256" s="28">
        <v>2030602</v>
      </c>
      <c r="B256" s="172" t="s">
        <v>214</v>
      </c>
      <c r="C256" s="226"/>
      <c r="D256" s="225"/>
      <c r="E256" s="226"/>
      <c r="F256" s="173" t="e">
        <f t="shared" si="29"/>
        <v>#DIV/0!</v>
      </c>
      <c r="G256" s="173" t="e">
        <f t="shared" si="30"/>
        <v>#DIV/0!</v>
      </c>
    </row>
    <row r="257" spans="1:7">
      <c r="A257" s="28">
        <v>2030603</v>
      </c>
      <c r="B257" s="172" t="s">
        <v>215</v>
      </c>
      <c r="C257" s="226"/>
      <c r="D257" s="225"/>
      <c r="E257" s="226"/>
      <c r="F257" s="173" t="e">
        <f t="shared" si="29"/>
        <v>#DIV/0!</v>
      </c>
      <c r="G257" s="173" t="e">
        <f t="shared" si="30"/>
        <v>#DIV/0!</v>
      </c>
    </row>
    <row r="258" spans="1:7">
      <c r="A258" s="28">
        <v>2030604</v>
      </c>
      <c r="B258" s="172" t="s">
        <v>216</v>
      </c>
      <c r="C258" s="226"/>
      <c r="D258" s="225"/>
      <c r="E258" s="226"/>
      <c r="F258" s="173" t="e">
        <f t="shared" si="29"/>
        <v>#DIV/0!</v>
      </c>
      <c r="G258" s="173" t="e">
        <f t="shared" si="30"/>
        <v>#DIV/0!</v>
      </c>
    </row>
    <row r="259" spans="1:7">
      <c r="A259" s="28">
        <v>2030607</v>
      </c>
      <c r="B259" s="174" t="s">
        <v>217</v>
      </c>
      <c r="C259" s="226">
        <v>220</v>
      </c>
      <c r="D259" s="225">
        <v>593</v>
      </c>
      <c r="E259" s="226">
        <v>200</v>
      </c>
      <c r="F259" s="173">
        <f t="shared" si="29"/>
        <v>90.909090909090907</v>
      </c>
      <c r="G259" s="173">
        <f t="shared" si="30"/>
        <v>33.726812816188875</v>
      </c>
    </row>
    <row r="260" spans="1:7">
      <c r="A260" s="28">
        <v>2030608</v>
      </c>
      <c r="B260" s="174" t="s">
        <v>218</v>
      </c>
      <c r="C260" s="226"/>
      <c r="D260" s="225"/>
      <c r="E260" s="226"/>
      <c r="F260" s="173" t="e">
        <f t="shared" si="29"/>
        <v>#DIV/0!</v>
      </c>
      <c r="G260" s="173" t="e">
        <f t="shared" si="30"/>
        <v>#DIV/0!</v>
      </c>
    </row>
    <row r="261" spans="1:7">
      <c r="A261" s="28">
        <v>2030699</v>
      </c>
      <c r="B261" s="174" t="s">
        <v>219</v>
      </c>
      <c r="C261" s="226"/>
      <c r="D261" s="225"/>
      <c r="E261" s="226"/>
      <c r="F261" s="173" t="e">
        <f t="shared" si="29"/>
        <v>#DIV/0!</v>
      </c>
      <c r="G261" s="173" t="e">
        <f t="shared" si="30"/>
        <v>#DIV/0!</v>
      </c>
    </row>
    <row r="262" spans="1:7">
      <c r="A262" s="168">
        <v>20399</v>
      </c>
      <c r="B262" s="177" t="s">
        <v>220</v>
      </c>
      <c r="C262" s="227">
        <f>SUM(C263)</f>
        <v>0</v>
      </c>
      <c r="D262" s="228">
        <f>SUM(D263)</f>
        <v>0</v>
      </c>
      <c r="E262" s="227">
        <f t="shared" ref="E262" si="44">E263</f>
        <v>0</v>
      </c>
      <c r="F262" s="171" t="e">
        <f t="shared" ref="F262:F325" si="45">E262/C262*100</f>
        <v>#DIV/0!</v>
      </c>
      <c r="G262" s="171" t="e">
        <f t="shared" si="30"/>
        <v>#DIV/0!</v>
      </c>
    </row>
    <row r="263" spans="1:7">
      <c r="A263" s="183">
        <v>2039999</v>
      </c>
      <c r="B263" s="174" t="s">
        <v>221</v>
      </c>
      <c r="C263" s="226"/>
      <c r="D263" s="225"/>
      <c r="E263" s="226"/>
      <c r="F263" s="173" t="e">
        <f t="shared" si="45"/>
        <v>#DIV/0!</v>
      </c>
      <c r="G263" s="173" t="e">
        <f t="shared" ref="G263:G326" si="46">E263/D263*100</f>
        <v>#DIV/0!</v>
      </c>
    </row>
    <row r="264" spans="1:7">
      <c r="A264" s="164">
        <v>204</v>
      </c>
      <c r="B264" s="165" t="s">
        <v>222</v>
      </c>
      <c r="C264" s="217">
        <f>C265+C268+C279+C286+C294+C303+C317+C327+C337+C345+C351</f>
        <v>5000</v>
      </c>
      <c r="D264" s="166">
        <f>D265+D268+D279+D286+D294+D303+D317+D327+D337+D345+D351</f>
        <v>4478</v>
      </c>
      <c r="E264" s="217">
        <f t="shared" ref="E264" si="47">E265+E268+E279+E286+E294+E303+E317+E327+E337+E345+E351</f>
        <v>3265</v>
      </c>
      <c r="F264" s="167">
        <f t="shared" si="45"/>
        <v>65.3</v>
      </c>
      <c r="G264" s="167">
        <f t="shared" si="46"/>
        <v>72.912014292094682</v>
      </c>
    </row>
    <row r="265" spans="1:7">
      <c r="A265" s="168">
        <v>20401</v>
      </c>
      <c r="B265" s="169" t="s">
        <v>223</v>
      </c>
      <c r="C265" s="218">
        <f>SUM(C266:C267)</f>
        <v>0</v>
      </c>
      <c r="D265" s="170">
        <f>SUM(D266:D267)</f>
        <v>0</v>
      </c>
      <c r="E265" s="218">
        <f t="shared" ref="E265" si="48">SUM(E266:E267)</f>
        <v>0</v>
      </c>
      <c r="F265" s="171" t="e">
        <f t="shared" si="45"/>
        <v>#DIV/0!</v>
      </c>
      <c r="G265" s="171" t="e">
        <f t="shared" si="46"/>
        <v>#DIV/0!</v>
      </c>
    </row>
    <row r="266" spans="1:7">
      <c r="A266" s="28">
        <v>2040101</v>
      </c>
      <c r="B266" s="172" t="s">
        <v>224</v>
      </c>
      <c r="C266" s="219"/>
      <c r="D266" s="225"/>
      <c r="E266" s="219"/>
      <c r="F266" s="173" t="e">
        <f t="shared" si="45"/>
        <v>#DIV/0!</v>
      </c>
      <c r="G266" s="173" t="e">
        <f t="shared" si="46"/>
        <v>#DIV/0!</v>
      </c>
    </row>
    <row r="267" spans="1:7">
      <c r="A267" s="28">
        <v>2040199</v>
      </c>
      <c r="B267" s="174" t="s">
        <v>225</v>
      </c>
      <c r="C267" s="219"/>
      <c r="D267" s="225"/>
      <c r="E267" s="219"/>
      <c r="F267" s="173" t="e">
        <f t="shared" si="45"/>
        <v>#DIV/0!</v>
      </c>
      <c r="G267" s="173" t="e">
        <f t="shared" si="46"/>
        <v>#DIV/0!</v>
      </c>
    </row>
    <row r="268" spans="1:7">
      <c r="A268" s="168">
        <v>20402</v>
      </c>
      <c r="B268" s="177" t="s">
        <v>226</v>
      </c>
      <c r="C268" s="218">
        <f>SUM(C269:C278)</f>
        <v>2679</v>
      </c>
      <c r="D268" s="170">
        <f>SUM(D269:D278)</f>
        <v>1897</v>
      </c>
      <c r="E268" s="218">
        <f t="shared" ref="E268" si="49">SUM(E269:E278)</f>
        <v>1873</v>
      </c>
      <c r="F268" s="171">
        <f t="shared" si="45"/>
        <v>69.914147069802169</v>
      </c>
      <c r="G268" s="171">
        <f t="shared" si="46"/>
        <v>98.734844491302056</v>
      </c>
    </row>
    <row r="269" spans="1:7">
      <c r="A269" s="28">
        <v>2040201</v>
      </c>
      <c r="B269" s="174" t="s">
        <v>66</v>
      </c>
      <c r="C269" s="219">
        <v>937</v>
      </c>
      <c r="D269" s="225">
        <v>916</v>
      </c>
      <c r="E269" s="219">
        <v>673</v>
      </c>
      <c r="F269" s="173">
        <f t="shared" si="45"/>
        <v>71.82497331910352</v>
      </c>
      <c r="G269" s="173">
        <f t="shared" si="46"/>
        <v>73.471615720524014</v>
      </c>
    </row>
    <row r="270" spans="1:7">
      <c r="A270" s="28">
        <v>2040202</v>
      </c>
      <c r="B270" s="174" t="s">
        <v>67</v>
      </c>
      <c r="C270" s="219"/>
      <c r="D270" s="225"/>
      <c r="E270" s="219"/>
      <c r="F270" s="173" t="e">
        <f t="shared" si="45"/>
        <v>#DIV/0!</v>
      </c>
      <c r="G270" s="173" t="e">
        <f t="shared" si="46"/>
        <v>#DIV/0!</v>
      </c>
    </row>
    <row r="271" spans="1:7">
      <c r="A271" s="28">
        <v>2040203</v>
      </c>
      <c r="B271" s="174" t="s">
        <v>68</v>
      </c>
      <c r="C271" s="219"/>
      <c r="D271" s="225"/>
      <c r="E271" s="219"/>
      <c r="F271" s="173" t="e">
        <f t="shared" si="45"/>
        <v>#DIV/0!</v>
      </c>
      <c r="G271" s="173" t="e">
        <f t="shared" si="46"/>
        <v>#DIV/0!</v>
      </c>
    </row>
    <row r="272" spans="1:7">
      <c r="A272" s="28">
        <v>2040219</v>
      </c>
      <c r="B272" s="174" t="s">
        <v>107</v>
      </c>
      <c r="C272" s="219"/>
      <c r="D272" s="225"/>
      <c r="E272" s="219"/>
      <c r="F272" s="173" t="e">
        <f t="shared" si="45"/>
        <v>#DIV/0!</v>
      </c>
      <c r="G272" s="173" t="e">
        <f t="shared" si="46"/>
        <v>#DIV/0!</v>
      </c>
    </row>
    <row r="273" spans="1:7">
      <c r="A273" s="28">
        <v>2040220</v>
      </c>
      <c r="B273" s="174" t="s">
        <v>227</v>
      </c>
      <c r="C273" s="219"/>
      <c r="D273" s="225"/>
      <c r="E273" s="219"/>
      <c r="F273" s="173" t="e">
        <f t="shared" si="45"/>
        <v>#DIV/0!</v>
      </c>
      <c r="G273" s="173" t="e">
        <f t="shared" si="46"/>
        <v>#DIV/0!</v>
      </c>
    </row>
    <row r="274" spans="1:7">
      <c r="A274" s="28">
        <v>2040221</v>
      </c>
      <c r="B274" s="174" t="s">
        <v>228</v>
      </c>
      <c r="C274" s="219"/>
      <c r="D274" s="225"/>
      <c r="E274" s="219"/>
      <c r="F274" s="173" t="e">
        <f t="shared" si="45"/>
        <v>#DIV/0!</v>
      </c>
      <c r="G274" s="173" t="e">
        <f t="shared" si="46"/>
        <v>#DIV/0!</v>
      </c>
    </row>
    <row r="275" spans="1:7">
      <c r="A275" s="28">
        <v>2040222</v>
      </c>
      <c r="B275" s="174" t="s">
        <v>229</v>
      </c>
      <c r="C275" s="219"/>
      <c r="D275" s="225"/>
      <c r="E275" s="219"/>
      <c r="F275" s="173" t="e">
        <f t="shared" si="45"/>
        <v>#DIV/0!</v>
      </c>
      <c r="G275" s="173" t="e">
        <f t="shared" si="46"/>
        <v>#DIV/0!</v>
      </c>
    </row>
    <row r="276" spans="1:7">
      <c r="A276" s="28">
        <v>2040223</v>
      </c>
      <c r="B276" s="174" t="s">
        <v>230</v>
      </c>
      <c r="C276" s="219"/>
      <c r="D276" s="225"/>
      <c r="E276" s="219"/>
      <c r="F276" s="173" t="e">
        <f t="shared" si="45"/>
        <v>#DIV/0!</v>
      </c>
      <c r="G276" s="173" t="e">
        <f t="shared" si="46"/>
        <v>#DIV/0!</v>
      </c>
    </row>
    <row r="277" spans="1:7">
      <c r="A277" s="28">
        <v>2040250</v>
      </c>
      <c r="B277" s="174" t="s">
        <v>75</v>
      </c>
      <c r="C277" s="219"/>
      <c r="D277" s="225"/>
      <c r="E277" s="219"/>
      <c r="F277" s="173" t="e">
        <f t="shared" si="45"/>
        <v>#DIV/0!</v>
      </c>
      <c r="G277" s="173" t="e">
        <f t="shared" si="46"/>
        <v>#DIV/0!</v>
      </c>
    </row>
    <row r="278" spans="1:7">
      <c r="A278" s="28">
        <v>2040299</v>
      </c>
      <c r="B278" s="174" t="s">
        <v>231</v>
      </c>
      <c r="C278" s="219">
        <v>1742</v>
      </c>
      <c r="D278" s="225">
        <v>981</v>
      </c>
      <c r="E278" s="219">
        <v>1200</v>
      </c>
      <c r="F278" s="173">
        <f t="shared" si="45"/>
        <v>68.886337543053969</v>
      </c>
      <c r="G278" s="173">
        <f t="shared" si="46"/>
        <v>122.32415902140671</v>
      </c>
    </row>
    <row r="279" spans="1:7">
      <c r="A279" s="168">
        <v>20403</v>
      </c>
      <c r="B279" s="169" t="s">
        <v>232</v>
      </c>
      <c r="C279" s="218">
        <f>SUM(C280:C285)</f>
        <v>0</v>
      </c>
      <c r="D279" s="170">
        <f>SUM(D280:D285)</f>
        <v>0</v>
      </c>
      <c r="E279" s="218">
        <f t="shared" ref="E279" si="50">SUM(E280:E285)</f>
        <v>0</v>
      </c>
      <c r="F279" s="171" t="e">
        <f t="shared" si="45"/>
        <v>#DIV/0!</v>
      </c>
      <c r="G279" s="171" t="e">
        <f t="shared" si="46"/>
        <v>#DIV/0!</v>
      </c>
    </row>
    <row r="280" spans="1:7">
      <c r="A280" s="28">
        <v>2040301</v>
      </c>
      <c r="B280" s="172" t="s">
        <v>66</v>
      </c>
      <c r="C280" s="219"/>
      <c r="D280" s="225"/>
      <c r="E280" s="219"/>
      <c r="F280" s="173" t="e">
        <f t="shared" si="45"/>
        <v>#DIV/0!</v>
      </c>
      <c r="G280" s="173" t="e">
        <f t="shared" si="46"/>
        <v>#DIV/0!</v>
      </c>
    </row>
    <row r="281" spans="1:7">
      <c r="A281" s="28">
        <v>2040302</v>
      </c>
      <c r="B281" s="172" t="s">
        <v>67</v>
      </c>
      <c r="C281" s="219"/>
      <c r="D281" s="225"/>
      <c r="E281" s="219"/>
      <c r="F281" s="173" t="e">
        <f t="shared" si="45"/>
        <v>#DIV/0!</v>
      </c>
      <c r="G281" s="173" t="e">
        <f t="shared" si="46"/>
        <v>#DIV/0!</v>
      </c>
    </row>
    <row r="282" spans="1:7">
      <c r="A282" s="28">
        <v>2040303</v>
      </c>
      <c r="B282" s="174" t="s">
        <v>68</v>
      </c>
      <c r="C282" s="219"/>
      <c r="D282" s="225"/>
      <c r="E282" s="219"/>
      <c r="F282" s="173" t="e">
        <f t="shared" si="45"/>
        <v>#DIV/0!</v>
      </c>
      <c r="G282" s="173" t="e">
        <f t="shared" si="46"/>
        <v>#DIV/0!</v>
      </c>
    </row>
    <row r="283" spans="1:7">
      <c r="A283" s="28">
        <v>2040304</v>
      </c>
      <c r="B283" s="174" t="s">
        <v>233</v>
      </c>
      <c r="C283" s="219"/>
      <c r="D283" s="225"/>
      <c r="E283" s="219"/>
      <c r="F283" s="173" t="e">
        <f t="shared" si="45"/>
        <v>#DIV/0!</v>
      </c>
      <c r="G283" s="173" t="e">
        <f t="shared" si="46"/>
        <v>#DIV/0!</v>
      </c>
    </row>
    <row r="284" spans="1:7">
      <c r="A284" s="28">
        <v>2040350</v>
      </c>
      <c r="B284" s="174" t="s">
        <v>75</v>
      </c>
      <c r="C284" s="219"/>
      <c r="D284" s="225"/>
      <c r="E284" s="219"/>
      <c r="F284" s="173" t="e">
        <f t="shared" si="45"/>
        <v>#DIV/0!</v>
      </c>
      <c r="G284" s="173" t="e">
        <f t="shared" si="46"/>
        <v>#DIV/0!</v>
      </c>
    </row>
    <row r="285" spans="1:7">
      <c r="A285" s="28">
        <v>2040399</v>
      </c>
      <c r="B285" s="175" t="s">
        <v>234</v>
      </c>
      <c r="C285" s="219"/>
      <c r="D285" s="225"/>
      <c r="E285" s="219"/>
      <c r="F285" s="173" t="e">
        <f t="shared" si="45"/>
        <v>#DIV/0!</v>
      </c>
      <c r="G285" s="173" t="e">
        <f t="shared" si="46"/>
        <v>#DIV/0!</v>
      </c>
    </row>
    <row r="286" spans="1:7">
      <c r="A286" s="168">
        <v>20404</v>
      </c>
      <c r="B286" s="178" t="s">
        <v>235</v>
      </c>
      <c r="C286" s="218">
        <f>SUM(C287:C293)</f>
        <v>180</v>
      </c>
      <c r="D286" s="170">
        <f>SUM(D287:D293)</f>
        <v>76</v>
      </c>
      <c r="E286" s="218">
        <f t="shared" ref="E286" si="51">SUM(E287:E293)</f>
        <v>0</v>
      </c>
      <c r="F286" s="171">
        <f t="shared" si="45"/>
        <v>0</v>
      </c>
      <c r="G286" s="171">
        <f t="shared" si="46"/>
        <v>0</v>
      </c>
    </row>
    <row r="287" spans="1:7">
      <c r="A287" s="28">
        <v>2040401</v>
      </c>
      <c r="B287" s="172" t="s">
        <v>66</v>
      </c>
      <c r="C287" s="219">
        <v>165</v>
      </c>
      <c r="D287" s="225"/>
      <c r="E287" s="219"/>
      <c r="F287" s="173">
        <f t="shared" si="45"/>
        <v>0</v>
      </c>
      <c r="G287" s="173" t="e">
        <f t="shared" si="46"/>
        <v>#DIV/0!</v>
      </c>
    </row>
    <row r="288" spans="1:7">
      <c r="A288" s="28">
        <v>2040402</v>
      </c>
      <c r="B288" s="172" t="s">
        <v>67</v>
      </c>
      <c r="C288" s="219"/>
      <c r="D288" s="225"/>
      <c r="E288" s="219"/>
      <c r="F288" s="173" t="e">
        <f t="shared" si="45"/>
        <v>#DIV/0!</v>
      </c>
      <c r="G288" s="173" t="e">
        <f t="shared" si="46"/>
        <v>#DIV/0!</v>
      </c>
    </row>
    <row r="289" spans="1:7">
      <c r="A289" s="28">
        <v>2040403</v>
      </c>
      <c r="B289" s="174" t="s">
        <v>68</v>
      </c>
      <c r="C289" s="219"/>
      <c r="D289" s="225"/>
      <c r="E289" s="219"/>
      <c r="F289" s="173" t="e">
        <f t="shared" si="45"/>
        <v>#DIV/0!</v>
      </c>
      <c r="G289" s="173" t="e">
        <f t="shared" si="46"/>
        <v>#DIV/0!</v>
      </c>
    </row>
    <row r="290" spans="1:7">
      <c r="A290" s="28">
        <v>2040409</v>
      </c>
      <c r="B290" s="174" t="s">
        <v>236</v>
      </c>
      <c r="C290" s="219"/>
      <c r="D290" s="225"/>
      <c r="E290" s="219"/>
      <c r="F290" s="173" t="e">
        <f t="shared" si="45"/>
        <v>#DIV/0!</v>
      </c>
      <c r="G290" s="173" t="e">
        <f t="shared" si="46"/>
        <v>#DIV/0!</v>
      </c>
    </row>
    <row r="291" spans="1:7">
      <c r="A291" s="28">
        <v>2040410</v>
      </c>
      <c r="B291" s="174" t="s">
        <v>237</v>
      </c>
      <c r="C291" s="219"/>
      <c r="D291" s="225"/>
      <c r="E291" s="219"/>
      <c r="F291" s="173" t="e">
        <f t="shared" si="45"/>
        <v>#DIV/0!</v>
      </c>
      <c r="G291" s="173" t="e">
        <f t="shared" si="46"/>
        <v>#DIV/0!</v>
      </c>
    </row>
    <row r="292" spans="1:7">
      <c r="A292" s="28">
        <v>2040450</v>
      </c>
      <c r="B292" s="174" t="s">
        <v>75</v>
      </c>
      <c r="C292" s="219"/>
      <c r="D292" s="225"/>
      <c r="E292" s="219"/>
      <c r="F292" s="173" t="e">
        <f t="shared" si="45"/>
        <v>#DIV/0!</v>
      </c>
      <c r="G292" s="173" t="e">
        <f t="shared" si="46"/>
        <v>#DIV/0!</v>
      </c>
    </row>
    <row r="293" spans="1:7">
      <c r="A293" s="28">
        <v>2040499</v>
      </c>
      <c r="B293" s="174" t="s">
        <v>238</v>
      </c>
      <c r="C293" s="219">
        <v>15</v>
      </c>
      <c r="D293" s="225">
        <v>76</v>
      </c>
      <c r="E293" s="219"/>
      <c r="F293" s="173">
        <f t="shared" si="45"/>
        <v>0</v>
      </c>
      <c r="G293" s="173">
        <f t="shared" si="46"/>
        <v>0</v>
      </c>
    </row>
    <row r="294" spans="1:7">
      <c r="A294" s="168">
        <v>20405</v>
      </c>
      <c r="B294" s="181" t="s">
        <v>239</v>
      </c>
      <c r="C294" s="218">
        <f>SUM(C295:C302)</f>
        <v>309</v>
      </c>
      <c r="D294" s="170">
        <f>SUM(D295:D302)</f>
        <v>28</v>
      </c>
      <c r="E294" s="218">
        <f t="shared" ref="E294" si="52">SUM(E295:E302)</f>
        <v>0</v>
      </c>
      <c r="F294" s="171">
        <f t="shared" si="45"/>
        <v>0</v>
      </c>
      <c r="G294" s="171">
        <f t="shared" si="46"/>
        <v>0</v>
      </c>
    </row>
    <row r="295" spans="1:7">
      <c r="A295" s="28">
        <v>2040501</v>
      </c>
      <c r="B295" s="172" t="s">
        <v>66</v>
      </c>
      <c r="C295" s="219">
        <v>303</v>
      </c>
      <c r="D295" s="225"/>
      <c r="E295" s="219"/>
      <c r="F295" s="173">
        <f t="shared" si="45"/>
        <v>0</v>
      </c>
      <c r="G295" s="173" t="e">
        <f t="shared" si="46"/>
        <v>#DIV/0!</v>
      </c>
    </row>
    <row r="296" spans="1:7">
      <c r="A296" s="28">
        <v>2040502</v>
      </c>
      <c r="B296" s="172" t="s">
        <v>67</v>
      </c>
      <c r="C296" s="219"/>
      <c r="D296" s="225"/>
      <c r="E296" s="219"/>
      <c r="F296" s="173" t="e">
        <f t="shared" si="45"/>
        <v>#DIV/0!</v>
      </c>
      <c r="G296" s="173" t="e">
        <f t="shared" si="46"/>
        <v>#DIV/0!</v>
      </c>
    </row>
    <row r="297" spans="1:7">
      <c r="A297" s="28">
        <v>2040503</v>
      </c>
      <c r="B297" s="172" t="s">
        <v>68</v>
      </c>
      <c r="C297" s="219"/>
      <c r="D297" s="225"/>
      <c r="E297" s="219"/>
      <c r="F297" s="173" t="e">
        <f t="shared" si="45"/>
        <v>#DIV/0!</v>
      </c>
      <c r="G297" s="173" t="e">
        <f t="shared" si="46"/>
        <v>#DIV/0!</v>
      </c>
    </row>
    <row r="298" spans="1:7">
      <c r="A298" s="28">
        <v>2040504</v>
      </c>
      <c r="B298" s="174" t="s">
        <v>240</v>
      </c>
      <c r="C298" s="219"/>
      <c r="D298" s="225"/>
      <c r="E298" s="219"/>
      <c r="F298" s="173" t="e">
        <f t="shared" si="45"/>
        <v>#DIV/0!</v>
      </c>
      <c r="G298" s="173" t="e">
        <f t="shared" si="46"/>
        <v>#DIV/0!</v>
      </c>
    </row>
    <row r="299" spans="1:7">
      <c r="A299" s="28">
        <v>2040505</v>
      </c>
      <c r="B299" s="174" t="s">
        <v>241</v>
      </c>
      <c r="C299" s="219"/>
      <c r="D299" s="225"/>
      <c r="E299" s="219"/>
      <c r="F299" s="173" t="e">
        <f t="shared" si="45"/>
        <v>#DIV/0!</v>
      </c>
      <c r="G299" s="173" t="e">
        <f t="shared" si="46"/>
        <v>#DIV/0!</v>
      </c>
    </row>
    <row r="300" spans="1:7">
      <c r="A300" s="28">
        <v>2040506</v>
      </c>
      <c r="B300" s="174" t="s">
        <v>242</v>
      </c>
      <c r="C300" s="219"/>
      <c r="D300" s="225"/>
      <c r="E300" s="219"/>
      <c r="F300" s="173" t="e">
        <f t="shared" si="45"/>
        <v>#DIV/0!</v>
      </c>
      <c r="G300" s="173" t="e">
        <f t="shared" si="46"/>
        <v>#DIV/0!</v>
      </c>
    </row>
    <row r="301" spans="1:7">
      <c r="A301" s="28">
        <v>2040550</v>
      </c>
      <c r="B301" s="172" t="s">
        <v>75</v>
      </c>
      <c r="C301" s="219"/>
      <c r="D301" s="225"/>
      <c r="E301" s="219"/>
      <c r="F301" s="173" t="e">
        <f t="shared" si="45"/>
        <v>#DIV/0!</v>
      </c>
      <c r="G301" s="173" t="e">
        <f t="shared" si="46"/>
        <v>#DIV/0!</v>
      </c>
    </row>
    <row r="302" spans="1:7">
      <c r="A302" s="28">
        <v>2040599</v>
      </c>
      <c r="B302" s="172" t="s">
        <v>243</v>
      </c>
      <c r="C302" s="219">
        <v>6</v>
      </c>
      <c r="D302" s="225">
        <v>28</v>
      </c>
      <c r="E302" s="219"/>
      <c r="F302" s="173">
        <f t="shared" si="45"/>
        <v>0</v>
      </c>
      <c r="G302" s="173">
        <f t="shared" si="46"/>
        <v>0</v>
      </c>
    </row>
    <row r="303" spans="1:7">
      <c r="A303" s="168">
        <v>20406</v>
      </c>
      <c r="B303" s="169" t="s">
        <v>244</v>
      </c>
      <c r="C303" s="218">
        <f>SUM(C304:C316)</f>
        <v>1659</v>
      </c>
      <c r="D303" s="170">
        <f>SUM(D304:D316)</f>
        <v>1701</v>
      </c>
      <c r="E303" s="218">
        <f t="shared" ref="E303" si="53">SUM(E304:E316)</f>
        <v>1292</v>
      </c>
      <c r="F303" s="171">
        <f t="shared" si="45"/>
        <v>77.878239903556363</v>
      </c>
      <c r="G303" s="171">
        <f t="shared" si="46"/>
        <v>75.955320399764844</v>
      </c>
    </row>
    <row r="304" spans="1:7">
      <c r="A304" s="28">
        <v>2040601</v>
      </c>
      <c r="B304" s="174" t="s">
        <v>66</v>
      </c>
      <c r="C304" s="219">
        <v>636</v>
      </c>
      <c r="D304" s="225">
        <v>605</v>
      </c>
      <c r="E304" s="219">
        <v>473</v>
      </c>
      <c r="F304" s="173">
        <f t="shared" si="45"/>
        <v>74.371069182389931</v>
      </c>
      <c r="G304" s="173">
        <f t="shared" si="46"/>
        <v>78.181818181818187</v>
      </c>
    </row>
    <row r="305" spans="1:7">
      <c r="A305" s="28">
        <v>2040602</v>
      </c>
      <c r="B305" s="174" t="s">
        <v>67</v>
      </c>
      <c r="C305" s="219"/>
      <c r="D305" s="225"/>
      <c r="E305" s="219"/>
      <c r="F305" s="173" t="e">
        <f t="shared" si="45"/>
        <v>#DIV/0!</v>
      </c>
      <c r="G305" s="173" t="e">
        <f t="shared" si="46"/>
        <v>#DIV/0!</v>
      </c>
    </row>
    <row r="306" spans="1:7">
      <c r="A306" s="28">
        <v>2040603</v>
      </c>
      <c r="B306" s="174" t="s">
        <v>68</v>
      </c>
      <c r="C306" s="219"/>
      <c r="D306" s="225"/>
      <c r="E306" s="219"/>
      <c r="F306" s="173" t="e">
        <f t="shared" si="45"/>
        <v>#DIV/0!</v>
      </c>
      <c r="G306" s="173" t="e">
        <f t="shared" si="46"/>
        <v>#DIV/0!</v>
      </c>
    </row>
    <row r="307" spans="1:7">
      <c r="A307" s="28">
        <v>2040604</v>
      </c>
      <c r="B307" s="175" t="s">
        <v>245</v>
      </c>
      <c r="C307" s="219"/>
      <c r="D307" s="225">
        <v>6</v>
      </c>
      <c r="E307" s="219"/>
      <c r="F307" s="173" t="e">
        <f t="shared" si="45"/>
        <v>#DIV/0!</v>
      </c>
      <c r="G307" s="173">
        <f t="shared" si="46"/>
        <v>0</v>
      </c>
    </row>
    <row r="308" spans="1:7">
      <c r="A308" s="28">
        <v>2040605</v>
      </c>
      <c r="B308" s="172" t="s">
        <v>246</v>
      </c>
      <c r="C308" s="219"/>
      <c r="D308" s="225">
        <v>1</v>
      </c>
      <c r="E308" s="219"/>
      <c r="F308" s="173" t="e">
        <f t="shared" si="45"/>
        <v>#DIV/0!</v>
      </c>
      <c r="G308" s="173">
        <f t="shared" si="46"/>
        <v>0</v>
      </c>
    </row>
    <row r="309" spans="1:7">
      <c r="A309" s="28">
        <v>2040606</v>
      </c>
      <c r="B309" s="172" t="s">
        <v>247</v>
      </c>
      <c r="C309" s="219">
        <v>15</v>
      </c>
      <c r="D309" s="225"/>
      <c r="E309" s="219"/>
      <c r="F309" s="173">
        <f t="shared" si="45"/>
        <v>0</v>
      </c>
      <c r="G309" s="173" t="e">
        <f t="shared" si="46"/>
        <v>#DIV/0!</v>
      </c>
    </row>
    <row r="310" spans="1:7">
      <c r="A310" s="28">
        <v>2040607</v>
      </c>
      <c r="B310" s="176" t="s">
        <v>248</v>
      </c>
      <c r="C310" s="219">
        <v>74</v>
      </c>
      <c r="D310" s="225">
        <v>13</v>
      </c>
      <c r="E310" s="219"/>
      <c r="F310" s="173">
        <f t="shared" si="45"/>
        <v>0</v>
      </c>
      <c r="G310" s="173">
        <f t="shared" si="46"/>
        <v>0</v>
      </c>
    </row>
    <row r="311" spans="1:7">
      <c r="A311" s="28">
        <v>2040608</v>
      </c>
      <c r="B311" s="174" t="s">
        <v>249</v>
      </c>
      <c r="C311" s="219"/>
      <c r="D311" s="225"/>
      <c r="E311" s="219"/>
      <c r="F311" s="173" t="e">
        <f t="shared" si="45"/>
        <v>#DIV/0!</v>
      </c>
      <c r="G311" s="173" t="e">
        <f t="shared" si="46"/>
        <v>#DIV/0!</v>
      </c>
    </row>
    <row r="312" spans="1:7">
      <c r="A312" s="28">
        <v>2040610</v>
      </c>
      <c r="B312" s="174" t="s">
        <v>250</v>
      </c>
      <c r="C312" s="219"/>
      <c r="D312" s="225"/>
      <c r="E312" s="219"/>
      <c r="F312" s="173" t="e">
        <f t="shared" si="45"/>
        <v>#DIV/0!</v>
      </c>
      <c r="G312" s="173" t="e">
        <f t="shared" si="46"/>
        <v>#DIV/0!</v>
      </c>
    </row>
    <row r="313" spans="1:7">
      <c r="A313" s="28">
        <v>2040612</v>
      </c>
      <c r="B313" s="174" t="s">
        <v>251</v>
      </c>
      <c r="C313" s="219"/>
      <c r="D313" s="225"/>
      <c r="E313" s="219"/>
      <c r="F313" s="173" t="e">
        <f t="shared" si="45"/>
        <v>#DIV/0!</v>
      </c>
      <c r="G313" s="173" t="e">
        <f t="shared" si="46"/>
        <v>#DIV/0!</v>
      </c>
    </row>
    <row r="314" spans="1:7">
      <c r="A314" s="28">
        <v>2040613</v>
      </c>
      <c r="B314" s="174" t="s">
        <v>107</v>
      </c>
      <c r="C314" s="219"/>
      <c r="D314" s="225"/>
      <c r="E314" s="219"/>
      <c r="F314" s="173" t="e">
        <f t="shared" si="45"/>
        <v>#DIV/0!</v>
      </c>
      <c r="G314" s="173" t="e">
        <f t="shared" si="46"/>
        <v>#DIV/0!</v>
      </c>
    </row>
    <row r="315" spans="1:7">
      <c r="A315" s="28">
        <v>2040650</v>
      </c>
      <c r="B315" s="174" t="s">
        <v>75</v>
      </c>
      <c r="C315" s="219">
        <v>878</v>
      </c>
      <c r="D315" s="225">
        <v>910</v>
      </c>
      <c r="E315" s="219">
        <v>819</v>
      </c>
      <c r="F315" s="173">
        <f t="shared" si="45"/>
        <v>93.280182232346249</v>
      </c>
      <c r="G315" s="173">
        <f t="shared" si="46"/>
        <v>90</v>
      </c>
    </row>
    <row r="316" spans="1:7">
      <c r="A316" s="28">
        <v>2040699</v>
      </c>
      <c r="B316" s="172" t="s">
        <v>252</v>
      </c>
      <c r="C316" s="219">
        <v>56</v>
      </c>
      <c r="D316" s="225">
        <v>166</v>
      </c>
      <c r="E316" s="219"/>
      <c r="F316" s="173">
        <f t="shared" si="45"/>
        <v>0</v>
      </c>
      <c r="G316" s="173">
        <f t="shared" si="46"/>
        <v>0</v>
      </c>
    </row>
    <row r="317" spans="1:7">
      <c r="A317" s="168">
        <v>20407</v>
      </c>
      <c r="B317" s="178" t="s">
        <v>253</v>
      </c>
      <c r="C317" s="218">
        <f>SUM(C318:C326)</f>
        <v>0</v>
      </c>
      <c r="D317" s="170">
        <f>SUM(D318:D326)</f>
        <v>0</v>
      </c>
      <c r="E317" s="218">
        <f t="shared" ref="E317" si="54">SUM(E318:E326)</f>
        <v>0</v>
      </c>
      <c r="F317" s="171" t="e">
        <f t="shared" si="45"/>
        <v>#DIV/0!</v>
      </c>
      <c r="G317" s="171" t="e">
        <f t="shared" si="46"/>
        <v>#DIV/0!</v>
      </c>
    </row>
    <row r="318" spans="1:7">
      <c r="A318" s="28">
        <v>2040701</v>
      </c>
      <c r="B318" s="172" t="s">
        <v>66</v>
      </c>
      <c r="C318" s="219"/>
      <c r="D318" s="225"/>
      <c r="E318" s="219"/>
      <c r="F318" s="173" t="e">
        <f t="shared" si="45"/>
        <v>#DIV/0!</v>
      </c>
      <c r="G318" s="173" t="e">
        <f t="shared" si="46"/>
        <v>#DIV/0!</v>
      </c>
    </row>
    <row r="319" spans="1:7">
      <c r="A319" s="28">
        <v>2040702</v>
      </c>
      <c r="B319" s="174" t="s">
        <v>67</v>
      </c>
      <c r="C319" s="219"/>
      <c r="D319" s="225"/>
      <c r="E319" s="219"/>
      <c r="F319" s="173" t="e">
        <f t="shared" si="45"/>
        <v>#DIV/0!</v>
      </c>
      <c r="G319" s="173" t="e">
        <f t="shared" si="46"/>
        <v>#DIV/0!</v>
      </c>
    </row>
    <row r="320" spans="1:7">
      <c r="A320" s="28">
        <v>2040703</v>
      </c>
      <c r="B320" s="174" t="s">
        <v>68</v>
      </c>
      <c r="C320" s="219"/>
      <c r="D320" s="225"/>
      <c r="E320" s="219"/>
      <c r="F320" s="173" t="e">
        <f t="shared" si="45"/>
        <v>#DIV/0!</v>
      </c>
      <c r="G320" s="173" t="e">
        <f t="shared" si="46"/>
        <v>#DIV/0!</v>
      </c>
    </row>
    <row r="321" spans="1:7">
      <c r="A321" s="28">
        <v>2040704</v>
      </c>
      <c r="B321" s="174" t="s">
        <v>254</v>
      </c>
      <c r="C321" s="219"/>
      <c r="D321" s="225"/>
      <c r="E321" s="219"/>
      <c r="F321" s="173" t="e">
        <f t="shared" si="45"/>
        <v>#DIV/0!</v>
      </c>
      <c r="G321" s="173" t="e">
        <f t="shared" si="46"/>
        <v>#DIV/0!</v>
      </c>
    </row>
    <row r="322" spans="1:7">
      <c r="A322" s="28">
        <v>2040705</v>
      </c>
      <c r="B322" s="175" t="s">
        <v>255</v>
      </c>
      <c r="C322" s="219"/>
      <c r="D322" s="225"/>
      <c r="E322" s="219"/>
      <c r="F322" s="173" t="e">
        <f t="shared" si="45"/>
        <v>#DIV/0!</v>
      </c>
      <c r="G322" s="173" t="e">
        <f t="shared" si="46"/>
        <v>#DIV/0!</v>
      </c>
    </row>
    <row r="323" spans="1:7">
      <c r="A323" s="28">
        <v>2040706</v>
      </c>
      <c r="B323" s="172" t="s">
        <v>256</v>
      </c>
      <c r="C323" s="219"/>
      <c r="D323" s="225"/>
      <c r="E323" s="219"/>
      <c r="F323" s="173" t="e">
        <f t="shared" si="45"/>
        <v>#DIV/0!</v>
      </c>
      <c r="G323" s="173" t="e">
        <f t="shared" si="46"/>
        <v>#DIV/0!</v>
      </c>
    </row>
    <row r="324" spans="1:7">
      <c r="A324" s="28">
        <v>2040707</v>
      </c>
      <c r="B324" s="172" t="s">
        <v>107</v>
      </c>
      <c r="C324" s="219"/>
      <c r="D324" s="225"/>
      <c r="E324" s="219"/>
      <c r="F324" s="173" t="e">
        <f t="shared" si="45"/>
        <v>#DIV/0!</v>
      </c>
      <c r="G324" s="173" t="e">
        <f t="shared" si="46"/>
        <v>#DIV/0!</v>
      </c>
    </row>
    <row r="325" spans="1:7">
      <c r="A325" s="28">
        <v>2040750</v>
      </c>
      <c r="B325" s="172" t="s">
        <v>75</v>
      </c>
      <c r="C325" s="219"/>
      <c r="D325" s="225"/>
      <c r="E325" s="219"/>
      <c r="F325" s="173" t="e">
        <f t="shared" si="45"/>
        <v>#DIV/0!</v>
      </c>
      <c r="G325" s="173" t="e">
        <f t="shared" si="46"/>
        <v>#DIV/0!</v>
      </c>
    </row>
    <row r="326" spans="1:7">
      <c r="A326" s="28">
        <v>2040799</v>
      </c>
      <c r="B326" s="172" t="s">
        <v>257</v>
      </c>
      <c r="C326" s="219"/>
      <c r="D326" s="225"/>
      <c r="E326" s="219"/>
      <c r="F326" s="173" t="e">
        <f t="shared" ref="F326:F389" si="55">E326/C326*100</f>
        <v>#DIV/0!</v>
      </c>
      <c r="G326" s="173" t="e">
        <f t="shared" si="46"/>
        <v>#DIV/0!</v>
      </c>
    </row>
    <row r="327" spans="1:7">
      <c r="A327" s="168">
        <v>20408</v>
      </c>
      <c r="B327" s="177" t="s">
        <v>258</v>
      </c>
      <c r="C327" s="218">
        <f>SUM(C328:C336)</f>
        <v>0</v>
      </c>
      <c r="D327" s="170">
        <f>SUM(D328:D336)</f>
        <v>0</v>
      </c>
      <c r="E327" s="218">
        <f t="shared" ref="E327" si="56">SUM(E328:E336)</f>
        <v>0</v>
      </c>
      <c r="F327" s="171" t="e">
        <f t="shared" si="55"/>
        <v>#DIV/0!</v>
      </c>
      <c r="G327" s="171" t="e">
        <f t="shared" ref="G327:G390" si="57">E327/D327*100</f>
        <v>#DIV/0!</v>
      </c>
    </row>
    <row r="328" spans="1:7">
      <c r="A328" s="28">
        <v>2040801</v>
      </c>
      <c r="B328" s="174" t="s">
        <v>66</v>
      </c>
      <c r="C328" s="219"/>
      <c r="D328" s="225"/>
      <c r="E328" s="219"/>
      <c r="F328" s="173" t="e">
        <f t="shared" si="55"/>
        <v>#DIV/0!</v>
      </c>
      <c r="G328" s="173" t="e">
        <f t="shared" si="57"/>
        <v>#DIV/0!</v>
      </c>
    </row>
    <row r="329" spans="1:7">
      <c r="A329" s="28">
        <v>2040802</v>
      </c>
      <c r="B329" s="174" t="s">
        <v>67</v>
      </c>
      <c r="C329" s="219"/>
      <c r="D329" s="225"/>
      <c r="E329" s="219"/>
      <c r="F329" s="173" t="e">
        <f t="shared" si="55"/>
        <v>#DIV/0!</v>
      </c>
      <c r="G329" s="173" t="e">
        <f t="shared" si="57"/>
        <v>#DIV/0!</v>
      </c>
    </row>
    <row r="330" spans="1:7">
      <c r="A330" s="28">
        <v>2040803</v>
      </c>
      <c r="B330" s="172" t="s">
        <v>68</v>
      </c>
      <c r="C330" s="219"/>
      <c r="D330" s="225"/>
      <c r="E330" s="219"/>
      <c r="F330" s="173" t="e">
        <f t="shared" si="55"/>
        <v>#DIV/0!</v>
      </c>
      <c r="G330" s="173" t="e">
        <f t="shared" si="57"/>
        <v>#DIV/0!</v>
      </c>
    </row>
    <row r="331" spans="1:7">
      <c r="A331" s="28">
        <v>2040804</v>
      </c>
      <c r="B331" s="172" t="s">
        <v>259</v>
      </c>
      <c r="C331" s="219"/>
      <c r="D331" s="225"/>
      <c r="E331" s="219"/>
      <c r="F331" s="173" t="e">
        <f t="shared" si="55"/>
        <v>#DIV/0!</v>
      </c>
      <c r="G331" s="173" t="e">
        <f t="shared" si="57"/>
        <v>#DIV/0!</v>
      </c>
    </row>
    <row r="332" spans="1:7">
      <c r="A332" s="28">
        <v>2040805</v>
      </c>
      <c r="B332" s="172" t="s">
        <v>260</v>
      </c>
      <c r="C332" s="219"/>
      <c r="D332" s="225"/>
      <c r="E332" s="219"/>
      <c r="F332" s="173" t="e">
        <f t="shared" si="55"/>
        <v>#DIV/0!</v>
      </c>
      <c r="G332" s="173" t="e">
        <f t="shared" si="57"/>
        <v>#DIV/0!</v>
      </c>
    </row>
    <row r="333" spans="1:7">
      <c r="A333" s="28">
        <v>2040806</v>
      </c>
      <c r="B333" s="174" t="s">
        <v>261</v>
      </c>
      <c r="C333" s="219"/>
      <c r="D333" s="225"/>
      <c r="E333" s="219"/>
      <c r="F333" s="173" t="e">
        <f t="shared" si="55"/>
        <v>#DIV/0!</v>
      </c>
      <c r="G333" s="173" t="e">
        <f t="shared" si="57"/>
        <v>#DIV/0!</v>
      </c>
    </row>
    <row r="334" spans="1:7">
      <c r="A334" s="28">
        <v>2040807</v>
      </c>
      <c r="B334" s="174" t="s">
        <v>107</v>
      </c>
      <c r="C334" s="219"/>
      <c r="D334" s="225"/>
      <c r="E334" s="219"/>
      <c r="F334" s="173" t="e">
        <f t="shared" si="55"/>
        <v>#DIV/0!</v>
      </c>
      <c r="G334" s="173" t="e">
        <f t="shared" si="57"/>
        <v>#DIV/0!</v>
      </c>
    </row>
    <row r="335" spans="1:7">
      <c r="A335" s="28">
        <v>2040850</v>
      </c>
      <c r="B335" s="174" t="s">
        <v>75</v>
      </c>
      <c r="C335" s="219"/>
      <c r="D335" s="225"/>
      <c r="E335" s="219"/>
      <c r="F335" s="173" t="e">
        <f t="shared" si="55"/>
        <v>#DIV/0!</v>
      </c>
      <c r="G335" s="173" t="e">
        <f t="shared" si="57"/>
        <v>#DIV/0!</v>
      </c>
    </row>
    <row r="336" spans="1:7">
      <c r="A336" s="28">
        <v>2040899</v>
      </c>
      <c r="B336" s="174" t="s">
        <v>262</v>
      </c>
      <c r="C336" s="219"/>
      <c r="D336" s="225"/>
      <c r="E336" s="219"/>
      <c r="F336" s="173" t="e">
        <f t="shared" si="55"/>
        <v>#DIV/0!</v>
      </c>
      <c r="G336" s="173" t="e">
        <f t="shared" si="57"/>
        <v>#DIV/0!</v>
      </c>
    </row>
    <row r="337" spans="1:7">
      <c r="A337" s="168">
        <v>20409</v>
      </c>
      <c r="B337" s="181" t="s">
        <v>263</v>
      </c>
      <c r="C337" s="218">
        <f>SUM(C338:C344)</f>
        <v>0</v>
      </c>
      <c r="D337" s="170">
        <f>SUM(D338:D344)</f>
        <v>0</v>
      </c>
      <c r="E337" s="218">
        <f t="shared" ref="E337" si="58">SUM(E338:E344)</f>
        <v>0</v>
      </c>
      <c r="F337" s="171" t="e">
        <f t="shared" si="55"/>
        <v>#DIV/0!</v>
      </c>
      <c r="G337" s="171" t="e">
        <f t="shared" si="57"/>
        <v>#DIV/0!</v>
      </c>
    </row>
    <row r="338" spans="1:7">
      <c r="A338" s="28">
        <v>2040901</v>
      </c>
      <c r="B338" s="172" t="s">
        <v>66</v>
      </c>
      <c r="C338" s="219"/>
      <c r="D338" s="225"/>
      <c r="E338" s="219"/>
      <c r="F338" s="173" t="e">
        <f t="shared" si="55"/>
        <v>#DIV/0!</v>
      </c>
      <c r="G338" s="173" t="e">
        <f t="shared" si="57"/>
        <v>#DIV/0!</v>
      </c>
    </row>
    <row r="339" spans="1:7">
      <c r="A339" s="28">
        <v>2040902</v>
      </c>
      <c r="B339" s="172" t="s">
        <v>67</v>
      </c>
      <c r="C339" s="219"/>
      <c r="D339" s="225"/>
      <c r="E339" s="219"/>
      <c r="F339" s="173" t="e">
        <f t="shared" si="55"/>
        <v>#DIV/0!</v>
      </c>
      <c r="G339" s="173" t="e">
        <f t="shared" si="57"/>
        <v>#DIV/0!</v>
      </c>
    </row>
    <row r="340" spans="1:7">
      <c r="A340" s="28">
        <v>2040903</v>
      </c>
      <c r="B340" s="176" t="s">
        <v>68</v>
      </c>
      <c r="C340" s="219"/>
      <c r="D340" s="225"/>
      <c r="E340" s="219"/>
      <c r="F340" s="173" t="e">
        <f t="shared" si="55"/>
        <v>#DIV/0!</v>
      </c>
      <c r="G340" s="173" t="e">
        <f t="shared" si="57"/>
        <v>#DIV/0!</v>
      </c>
    </row>
    <row r="341" spans="1:7">
      <c r="A341" s="28">
        <v>2040904</v>
      </c>
      <c r="B341" s="179" t="s">
        <v>264</v>
      </c>
      <c r="C341" s="219"/>
      <c r="D341" s="225"/>
      <c r="E341" s="219"/>
      <c r="F341" s="173" t="e">
        <f t="shared" si="55"/>
        <v>#DIV/0!</v>
      </c>
      <c r="G341" s="173" t="e">
        <f t="shared" si="57"/>
        <v>#DIV/0!</v>
      </c>
    </row>
    <row r="342" spans="1:7">
      <c r="A342" s="28">
        <v>2040905</v>
      </c>
      <c r="B342" s="174" t="s">
        <v>265</v>
      </c>
      <c r="C342" s="219"/>
      <c r="D342" s="225"/>
      <c r="E342" s="219"/>
      <c r="F342" s="173" t="e">
        <f t="shared" si="55"/>
        <v>#DIV/0!</v>
      </c>
      <c r="G342" s="173" t="e">
        <f t="shared" si="57"/>
        <v>#DIV/0!</v>
      </c>
    </row>
    <row r="343" spans="1:7">
      <c r="A343" s="28">
        <v>2040950</v>
      </c>
      <c r="B343" s="174" t="s">
        <v>75</v>
      </c>
      <c r="C343" s="219"/>
      <c r="D343" s="225"/>
      <c r="E343" s="219"/>
      <c r="F343" s="173" t="e">
        <f t="shared" si="55"/>
        <v>#DIV/0!</v>
      </c>
      <c r="G343" s="173" t="e">
        <f t="shared" si="57"/>
        <v>#DIV/0!</v>
      </c>
    </row>
    <row r="344" spans="1:7">
      <c r="A344" s="28">
        <v>2040999</v>
      </c>
      <c r="B344" s="172" t="s">
        <v>266</v>
      </c>
      <c r="C344" s="219"/>
      <c r="D344" s="225"/>
      <c r="E344" s="219"/>
      <c r="F344" s="173" t="e">
        <f t="shared" si="55"/>
        <v>#DIV/0!</v>
      </c>
      <c r="G344" s="173" t="e">
        <f t="shared" si="57"/>
        <v>#DIV/0!</v>
      </c>
    </row>
    <row r="345" spans="1:7">
      <c r="A345" s="168">
        <v>20410</v>
      </c>
      <c r="B345" s="169" t="s">
        <v>267</v>
      </c>
      <c r="C345" s="218">
        <f>SUM(C346:C350)</f>
        <v>0</v>
      </c>
      <c r="D345" s="170">
        <f>SUM(D346:D350)</f>
        <v>0</v>
      </c>
      <c r="E345" s="218">
        <f t="shared" ref="E345" si="59">SUM(E346:E350)</f>
        <v>0</v>
      </c>
      <c r="F345" s="171" t="e">
        <f t="shared" si="55"/>
        <v>#DIV/0!</v>
      </c>
      <c r="G345" s="171" t="e">
        <f t="shared" si="57"/>
        <v>#DIV/0!</v>
      </c>
    </row>
    <row r="346" spans="1:7">
      <c r="A346" s="28">
        <v>2041001</v>
      </c>
      <c r="B346" s="172" t="s">
        <v>66</v>
      </c>
      <c r="C346" s="219"/>
      <c r="D346" s="225"/>
      <c r="E346" s="219"/>
      <c r="F346" s="173" t="e">
        <f t="shared" si="55"/>
        <v>#DIV/0!</v>
      </c>
      <c r="G346" s="173" t="e">
        <f t="shared" si="57"/>
        <v>#DIV/0!</v>
      </c>
    </row>
    <row r="347" spans="1:7">
      <c r="A347" s="28">
        <v>2041002</v>
      </c>
      <c r="B347" s="174" t="s">
        <v>67</v>
      </c>
      <c r="C347" s="219"/>
      <c r="D347" s="225"/>
      <c r="E347" s="219"/>
      <c r="F347" s="173" t="e">
        <f t="shared" si="55"/>
        <v>#DIV/0!</v>
      </c>
      <c r="G347" s="173" t="e">
        <f t="shared" si="57"/>
        <v>#DIV/0!</v>
      </c>
    </row>
    <row r="348" spans="1:7">
      <c r="A348" s="28">
        <v>2041006</v>
      </c>
      <c r="B348" s="172" t="s">
        <v>107</v>
      </c>
      <c r="C348" s="219"/>
      <c r="D348" s="225"/>
      <c r="E348" s="219"/>
      <c r="F348" s="173" t="e">
        <f t="shared" si="55"/>
        <v>#DIV/0!</v>
      </c>
      <c r="G348" s="173" t="e">
        <f t="shared" si="57"/>
        <v>#DIV/0!</v>
      </c>
    </row>
    <row r="349" spans="1:7">
      <c r="A349" s="28">
        <v>2041007</v>
      </c>
      <c r="B349" s="174" t="s">
        <v>268</v>
      </c>
      <c r="C349" s="219"/>
      <c r="D349" s="225"/>
      <c r="E349" s="219"/>
      <c r="F349" s="173" t="e">
        <f t="shared" si="55"/>
        <v>#DIV/0!</v>
      </c>
      <c r="G349" s="173" t="e">
        <f t="shared" si="57"/>
        <v>#DIV/0!</v>
      </c>
    </row>
    <row r="350" spans="1:7">
      <c r="A350" s="28">
        <v>2041099</v>
      </c>
      <c r="B350" s="172" t="s">
        <v>269</v>
      </c>
      <c r="C350" s="219"/>
      <c r="D350" s="225"/>
      <c r="E350" s="219"/>
      <c r="F350" s="173" t="e">
        <f t="shared" si="55"/>
        <v>#DIV/0!</v>
      </c>
      <c r="G350" s="173" t="e">
        <f t="shared" si="57"/>
        <v>#DIV/0!</v>
      </c>
    </row>
    <row r="351" spans="1:7">
      <c r="A351" s="168">
        <v>20499</v>
      </c>
      <c r="B351" s="169" t="s">
        <v>270</v>
      </c>
      <c r="C351" s="218">
        <f>SUM(C352:C353)</f>
        <v>173</v>
      </c>
      <c r="D351" s="170">
        <f>SUM(D352:D353)</f>
        <v>776</v>
      </c>
      <c r="E351" s="218">
        <f t="shared" ref="E351" si="60">SUM(E352:E353)</f>
        <v>100</v>
      </c>
      <c r="F351" s="171">
        <f t="shared" si="55"/>
        <v>57.80346820809249</v>
      </c>
      <c r="G351" s="171">
        <f t="shared" si="57"/>
        <v>12.886597938144329</v>
      </c>
    </row>
    <row r="352" spans="1:7">
      <c r="A352" s="28">
        <v>2049902</v>
      </c>
      <c r="B352" s="172" t="s">
        <v>271</v>
      </c>
      <c r="C352" s="219"/>
      <c r="D352" s="225">
        <v>10</v>
      </c>
      <c r="E352" s="219"/>
      <c r="F352" s="173" t="e">
        <f t="shared" si="55"/>
        <v>#DIV/0!</v>
      </c>
      <c r="G352" s="173">
        <f t="shared" si="57"/>
        <v>0</v>
      </c>
    </row>
    <row r="353" spans="1:7">
      <c r="A353" s="28">
        <v>2049999</v>
      </c>
      <c r="B353" s="172" t="s">
        <v>272</v>
      </c>
      <c r="C353" s="219">
        <v>173</v>
      </c>
      <c r="D353" s="225">
        <v>766</v>
      </c>
      <c r="E353" s="219">
        <v>100</v>
      </c>
      <c r="F353" s="173">
        <f t="shared" si="55"/>
        <v>57.80346820809249</v>
      </c>
      <c r="G353" s="173">
        <f t="shared" si="57"/>
        <v>13.054830287206268</v>
      </c>
    </row>
    <row r="354" spans="1:7">
      <c r="A354" s="164">
        <v>205</v>
      </c>
      <c r="B354" s="165" t="s">
        <v>273</v>
      </c>
      <c r="C354" s="217">
        <f>C355+C360+C367+C373+C379+C383+C387+C391+C397+C404</f>
        <v>81000</v>
      </c>
      <c r="D354" s="166">
        <f>D355+D360+D367+D373+D379+D383+D387+D391+D397+D404</f>
        <v>71323</v>
      </c>
      <c r="E354" s="217">
        <f t="shared" ref="E354" si="61">E355+E360+E367+E373+E379+E383+E387+E391+E397+E404</f>
        <v>57776</v>
      </c>
      <c r="F354" s="167">
        <f t="shared" si="55"/>
        <v>71.328395061728401</v>
      </c>
      <c r="G354" s="167">
        <f t="shared" si="57"/>
        <v>81.006127055788454</v>
      </c>
    </row>
    <row r="355" spans="1:7">
      <c r="A355" s="168">
        <v>20501</v>
      </c>
      <c r="B355" s="177" t="s">
        <v>274</v>
      </c>
      <c r="C355" s="218">
        <f>SUM(C356:C359)</f>
        <v>362</v>
      </c>
      <c r="D355" s="170">
        <f>SUM(D356:D359)</f>
        <v>304</v>
      </c>
      <c r="E355" s="218">
        <f t="shared" ref="E355" si="62">SUM(E356:E359)</f>
        <v>160</v>
      </c>
      <c r="F355" s="171">
        <f t="shared" si="55"/>
        <v>44.19889502762431</v>
      </c>
      <c r="G355" s="171">
        <f t="shared" si="57"/>
        <v>52.631578947368418</v>
      </c>
    </row>
    <row r="356" spans="1:7">
      <c r="A356" s="28">
        <v>2050101</v>
      </c>
      <c r="B356" s="172" t="s">
        <v>66</v>
      </c>
      <c r="C356" s="219">
        <v>362</v>
      </c>
      <c r="D356" s="225">
        <v>304</v>
      </c>
      <c r="E356" s="219">
        <v>160</v>
      </c>
      <c r="F356" s="173">
        <f t="shared" si="55"/>
        <v>44.19889502762431</v>
      </c>
      <c r="G356" s="173">
        <f t="shared" si="57"/>
        <v>52.631578947368418</v>
      </c>
    </row>
    <row r="357" spans="1:7">
      <c r="A357" s="28">
        <v>2050102</v>
      </c>
      <c r="B357" s="172" t="s">
        <v>67</v>
      </c>
      <c r="C357" s="219"/>
      <c r="D357" s="225"/>
      <c r="E357" s="219"/>
      <c r="F357" s="173" t="e">
        <f t="shared" si="55"/>
        <v>#DIV/0!</v>
      </c>
      <c r="G357" s="173" t="e">
        <f t="shared" si="57"/>
        <v>#DIV/0!</v>
      </c>
    </row>
    <row r="358" spans="1:7">
      <c r="A358" s="28">
        <v>2050103</v>
      </c>
      <c r="B358" s="172" t="s">
        <v>68</v>
      </c>
      <c r="C358" s="219"/>
      <c r="D358" s="225"/>
      <c r="E358" s="219"/>
      <c r="F358" s="173" t="e">
        <f t="shared" si="55"/>
        <v>#DIV/0!</v>
      </c>
      <c r="G358" s="173" t="e">
        <f t="shared" si="57"/>
        <v>#DIV/0!</v>
      </c>
    </row>
    <row r="359" spans="1:7">
      <c r="A359" s="28">
        <v>2050199</v>
      </c>
      <c r="B359" s="179" t="s">
        <v>275</v>
      </c>
      <c r="C359" s="219"/>
      <c r="D359" s="225"/>
      <c r="E359" s="219"/>
      <c r="F359" s="173" t="e">
        <f t="shared" si="55"/>
        <v>#DIV/0!</v>
      </c>
      <c r="G359" s="173" t="e">
        <f t="shared" si="57"/>
        <v>#DIV/0!</v>
      </c>
    </row>
    <row r="360" spans="1:7">
      <c r="A360" s="168">
        <v>20502</v>
      </c>
      <c r="B360" s="169" t="s">
        <v>276</v>
      </c>
      <c r="C360" s="218">
        <f>SUM(C361:C366)</f>
        <v>70607</v>
      </c>
      <c r="D360" s="170">
        <f>SUM(D361:D366)</f>
        <v>59123</v>
      </c>
      <c r="E360" s="218">
        <f t="shared" ref="E360" si="63">SUM(E361:E366)</f>
        <v>53238</v>
      </c>
      <c r="F360" s="171">
        <f t="shared" si="55"/>
        <v>75.400456045434595</v>
      </c>
      <c r="G360" s="171">
        <f t="shared" si="57"/>
        <v>90.046174923464633</v>
      </c>
    </row>
    <row r="361" spans="1:7">
      <c r="A361" s="28">
        <v>2050201</v>
      </c>
      <c r="B361" s="172" t="s">
        <v>277</v>
      </c>
      <c r="C361" s="219">
        <v>2927</v>
      </c>
      <c r="D361" s="225">
        <v>2674</v>
      </c>
      <c r="E361" s="219">
        <v>1500</v>
      </c>
      <c r="F361" s="173">
        <f t="shared" si="55"/>
        <v>51.247010591048856</v>
      </c>
      <c r="G361" s="173">
        <f t="shared" si="57"/>
        <v>56.095736724008972</v>
      </c>
    </row>
    <row r="362" spans="1:7">
      <c r="A362" s="28">
        <v>2050202</v>
      </c>
      <c r="B362" s="172" t="s">
        <v>278</v>
      </c>
      <c r="C362" s="219">
        <v>30343</v>
      </c>
      <c r="D362" s="225">
        <v>25897</v>
      </c>
      <c r="E362" s="219">
        <v>25000</v>
      </c>
      <c r="F362" s="173">
        <f t="shared" si="55"/>
        <v>82.391325841215433</v>
      </c>
      <c r="G362" s="173">
        <f t="shared" si="57"/>
        <v>96.536278333397689</v>
      </c>
    </row>
    <row r="363" spans="1:7">
      <c r="A363" s="28">
        <v>2050203</v>
      </c>
      <c r="B363" s="174" t="s">
        <v>279</v>
      </c>
      <c r="C363" s="219">
        <v>15336</v>
      </c>
      <c r="D363" s="225">
        <v>17840</v>
      </c>
      <c r="E363" s="219">
        <v>15000</v>
      </c>
      <c r="F363" s="173">
        <f t="shared" si="55"/>
        <v>97.809076682316118</v>
      </c>
      <c r="G363" s="173">
        <f t="shared" si="57"/>
        <v>84.080717488789233</v>
      </c>
    </row>
    <row r="364" spans="1:7">
      <c r="A364" s="28">
        <v>2050204</v>
      </c>
      <c r="B364" s="174" t="s">
        <v>280</v>
      </c>
      <c r="C364" s="219">
        <v>10555</v>
      </c>
      <c r="D364" s="225">
        <v>7872</v>
      </c>
      <c r="E364" s="219">
        <v>6000</v>
      </c>
      <c r="F364" s="173">
        <f t="shared" si="55"/>
        <v>56.845097110374233</v>
      </c>
      <c r="G364" s="173">
        <f t="shared" si="57"/>
        <v>76.219512195121951</v>
      </c>
    </row>
    <row r="365" spans="1:7">
      <c r="A365" s="28">
        <v>2050205</v>
      </c>
      <c r="B365" s="174" t="s">
        <v>281</v>
      </c>
      <c r="C365" s="219"/>
      <c r="D365" s="225"/>
      <c r="E365" s="219"/>
      <c r="F365" s="173" t="e">
        <f t="shared" si="55"/>
        <v>#DIV/0!</v>
      </c>
      <c r="G365" s="173" t="e">
        <f t="shared" si="57"/>
        <v>#DIV/0!</v>
      </c>
    </row>
    <row r="366" spans="1:7">
      <c r="A366" s="28">
        <v>2050299</v>
      </c>
      <c r="B366" s="172" t="s">
        <v>282</v>
      </c>
      <c r="C366" s="219">
        <v>11446</v>
      </c>
      <c r="D366" s="225">
        <v>4840</v>
      </c>
      <c r="E366" s="219">
        <v>5738</v>
      </c>
      <c r="F366" s="173">
        <f t="shared" si="55"/>
        <v>50.131050148523506</v>
      </c>
      <c r="G366" s="173">
        <f t="shared" si="57"/>
        <v>118.55371900826445</v>
      </c>
    </row>
    <row r="367" spans="1:7">
      <c r="A367" s="168">
        <v>20503</v>
      </c>
      <c r="B367" s="169" t="s">
        <v>283</v>
      </c>
      <c r="C367" s="218">
        <f>SUM(C368:C372)</f>
        <v>1996</v>
      </c>
      <c r="D367" s="170">
        <f>SUM(D368:D372)</f>
        <v>1912</v>
      </c>
      <c r="E367" s="218">
        <f t="shared" ref="E367" si="64">SUM(E368:E372)</f>
        <v>1754</v>
      </c>
      <c r="F367" s="171">
        <f t="shared" si="55"/>
        <v>87.875751503006015</v>
      </c>
      <c r="G367" s="171">
        <f t="shared" si="57"/>
        <v>91.73640167364016</v>
      </c>
    </row>
    <row r="368" spans="1:7">
      <c r="A368" s="28">
        <v>2050301</v>
      </c>
      <c r="B368" s="172" t="s">
        <v>284</v>
      </c>
      <c r="C368" s="219"/>
      <c r="D368" s="225"/>
      <c r="E368" s="219"/>
      <c r="F368" s="173" t="e">
        <f t="shared" si="55"/>
        <v>#DIV/0!</v>
      </c>
      <c r="G368" s="173" t="e">
        <f t="shared" si="57"/>
        <v>#DIV/0!</v>
      </c>
    </row>
    <row r="369" spans="1:7">
      <c r="A369" s="28">
        <v>2050302</v>
      </c>
      <c r="B369" s="172" t="s">
        <v>285</v>
      </c>
      <c r="C369" s="219">
        <v>1996</v>
      </c>
      <c r="D369" s="225">
        <v>1912</v>
      </c>
      <c r="E369" s="219">
        <v>1754</v>
      </c>
      <c r="F369" s="173">
        <f t="shared" si="55"/>
        <v>87.875751503006015</v>
      </c>
      <c r="G369" s="173">
        <f t="shared" si="57"/>
        <v>91.73640167364016</v>
      </c>
    </row>
    <row r="370" spans="1:7">
      <c r="A370" s="28">
        <v>2050303</v>
      </c>
      <c r="B370" s="172" t="s">
        <v>286</v>
      </c>
      <c r="C370" s="219"/>
      <c r="D370" s="225"/>
      <c r="E370" s="219"/>
      <c r="F370" s="173" t="e">
        <f t="shared" si="55"/>
        <v>#DIV/0!</v>
      </c>
      <c r="G370" s="173" t="e">
        <f t="shared" si="57"/>
        <v>#DIV/0!</v>
      </c>
    </row>
    <row r="371" spans="1:7">
      <c r="A371" s="28">
        <v>2050305</v>
      </c>
      <c r="B371" s="174" t="s">
        <v>287</v>
      </c>
      <c r="C371" s="219"/>
      <c r="D371" s="225"/>
      <c r="E371" s="219"/>
      <c r="F371" s="173" t="e">
        <f t="shared" si="55"/>
        <v>#DIV/0!</v>
      </c>
      <c r="G371" s="173" t="e">
        <f t="shared" si="57"/>
        <v>#DIV/0!</v>
      </c>
    </row>
    <row r="372" spans="1:7">
      <c r="A372" s="28">
        <v>2050399</v>
      </c>
      <c r="B372" s="174" t="s">
        <v>288</v>
      </c>
      <c r="C372" s="219"/>
      <c r="D372" s="225"/>
      <c r="E372" s="219"/>
      <c r="F372" s="173" t="e">
        <f t="shared" si="55"/>
        <v>#DIV/0!</v>
      </c>
      <c r="G372" s="173" t="e">
        <f t="shared" si="57"/>
        <v>#DIV/0!</v>
      </c>
    </row>
    <row r="373" spans="1:7">
      <c r="A373" s="168">
        <v>20504</v>
      </c>
      <c r="B373" s="181" t="s">
        <v>289</v>
      </c>
      <c r="C373" s="218">
        <f>SUM(C374:C378)</f>
        <v>0</v>
      </c>
      <c r="D373" s="170">
        <f>SUM(D374:D378)</f>
        <v>0</v>
      </c>
      <c r="E373" s="218">
        <f t="shared" ref="E373" si="65">SUM(E374:E378)</f>
        <v>0</v>
      </c>
      <c r="F373" s="171" t="e">
        <f t="shared" si="55"/>
        <v>#DIV/0!</v>
      </c>
      <c r="G373" s="171" t="e">
        <f t="shared" si="57"/>
        <v>#DIV/0!</v>
      </c>
    </row>
    <row r="374" spans="1:7">
      <c r="A374" s="28">
        <v>2050401</v>
      </c>
      <c r="B374" s="172" t="s">
        <v>290</v>
      </c>
      <c r="C374" s="219"/>
      <c r="D374" s="225"/>
      <c r="E374" s="219"/>
      <c r="F374" s="173" t="e">
        <f t="shared" si="55"/>
        <v>#DIV/0!</v>
      </c>
      <c r="G374" s="173" t="e">
        <f t="shared" si="57"/>
        <v>#DIV/0!</v>
      </c>
    </row>
    <row r="375" spans="1:7">
      <c r="A375" s="28">
        <v>2050402</v>
      </c>
      <c r="B375" s="172" t="s">
        <v>291</v>
      </c>
      <c r="C375" s="219"/>
      <c r="D375" s="225"/>
      <c r="E375" s="219"/>
      <c r="F375" s="173" t="e">
        <f t="shared" si="55"/>
        <v>#DIV/0!</v>
      </c>
      <c r="G375" s="173" t="e">
        <f t="shared" si="57"/>
        <v>#DIV/0!</v>
      </c>
    </row>
    <row r="376" spans="1:7">
      <c r="A376" s="28">
        <v>2050403</v>
      </c>
      <c r="B376" s="172" t="s">
        <v>292</v>
      </c>
      <c r="C376" s="219"/>
      <c r="D376" s="225"/>
      <c r="E376" s="219"/>
      <c r="F376" s="173" t="e">
        <f t="shared" si="55"/>
        <v>#DIV/0!</v>
      </c>
      <c r="G376" s="173" t="e">
        <f t="shared" si="57"/>
        <v>#DIV/0!</v>
      </c>
    </row>
    <row r="377" spans="1:7">
      <c r="A377" s="28">
        <v>2050404</v>
      </c>
      <c r="B377" s="174" t="s">
        <v>293</v>
      </c>
      <c r="C377" s="219"/>
      <c r="D377" s="225"/>
      <c r="E377" s="219"/>
      <c r="F377" s="173" t="e">
        <f t="shared" si="55"/>
        <v>#DIV/0!</v>
      </c>
      <c r="G377" s="173" t="e">
        <f t="shared" si="57"/>
        <v>#DIV/0!</v>
      </c>
    </row>
    <row r="378" spans="1:7">
      <c r="A378" s="28">
        <v>2050499</v>
      </c>
      <c r="B378" s="174" t="s">
        <v>294</v>
      </c>
      <c r="C378" s="219"/>
      <c r="D378" s="225"/>
      <c r="E378" s="219"/>
      <c r="F378" s="173" t="e">
        <f t="shared" si="55"/>
        <v>#DIV/0!</v>
      </c>
      <c r="G378" s="173" t="e">
        <f t="shared" si="57"/>
        <v>#DIV/0!</v>
      </c>
    </row>
    <row r="379" spans="1:7">
      <c r="A379" s="168">
        <v>20505</v>
      </c>
      <c r="B379" s="177" t="s">
        <v>295</v>
      </c>
      <c r="C379" s="218">
        <f>SUM(C380:C382)</f>
        <v>0</v>
      </c>
      <c r="D379" s="170">
        <f>SUM(D380:D382)</f>
        <v>0</v>
      </c>
      <c r="E379" s="218">
        <f t="shared" ref="E379" si="66">SUM(E380:E382)</f>
        <v>0</v>
      </c>
      <c r="F379" s="171" t="e">
        <f t="shared" si="55"/>
        <v>#DIV/0!</v>
      </c>
      <c r="G379" s="171" t="e">
        <f t="shared" si="57"/>
        <v>#DIV/0!</v>
      </c>
    </row>
    <row r="380" spans="1:7">
      <c r="A380" s="28">
        <v>2050501</v>
      </c>
      <c r="B380" s="172" t="s">
        <v>296</v>
      </c>
      <c r="C380" s="219"/>
      <c r="D380" s="225"/>
      <c r="E380" s="219"/>
      <c r="F380" s="173" t="e">
        <f t="shared" si="55"/>
        <v>#DIV/0!</v>
      </c>
      <c r="G380" s="173" t="e">
        <f t="shared" si="57"/>
        <v>#DIV/0!</v>
      </c>
    </row>
    <row r="381" spans="1:7">
      <c r="A381" s="28">
        <v>2050502</v>
      </c>
      <c r="B381" s="172" t="s">
        <v>297</v>
      </c>
      <c r="C381" s="219"/>
      <c r="D381" s="225"/>
      <c r="E381" s="219"/>
      <c r="F381" s="173" t="e">
        <f t="shared" si="55"/>
        <v>#DIV/0!</v>
      </c>
      <c r="G381" s="173" t="e">
        <f t="shared" si="57"/>
        <v>#DIV/0!</v>
      </c>
    </row>
    <row r="382" spans="1:7">
      <c r="A382" s="28">
        <v>2050599</v>
      </c>
      <c r="B382" s="172" t="s">
        <v>298</v>
      </c>
      <c r="C382" s="219"/>
      <c r="D382" s="225"/>
      <c r="E382" s="219"/>
      <c r="F382" s="173" t="e">
        <f t="shared" si="55"/>
        <v>#DIV/0!</v>
      </c>
      <c r="G382" s="173" t="e">
        <f t="shared" si="57"/>
        <v>#DIV/0!</v>
      </c>
    </row>
    <row r="383" spans="1:7">
      <c r="A383" s="168">
        <v>20506</v>
      </c>
      <c r="B383" s="177" t="s">
        <v>299</v>
      </c>
      <c r="C383" s="218">
        <f>SUM(C384:C386)</f>
        <v>0</v>
      </c>
      <c r="D383" s="170">
        <f>SUM(D384:D386)</f>
        <v>0</v>
      </c>
      <c r="E383" s="218">
        <f t="shared" ref="E383" si="67">SUM(E384:E386)</f>
        <v>0</v>
      </c>
      <c r="F383" s="171" t="e">
        <f t="shared" si="55"/>
        <v>#DIV/0!</v>
      </c>
      <c r="G383" s="171" t="e">
        <f t="shared" si="57"/>
        <v>#DIV/0!</v>
      </c>
    </row>
    <row r="384" spans="1:7">
      <c r="A384" s="28">
        <v>2050601</v>
      </c>
      <c r="B384" s="174" t="s">
        <v>300</v>
      </c>
      <c r="C384" s="219"/>
      <c r="D384" s="225"/>
      <c r="E384" s="219"/>
      <c r="F384" s="173" t="e">
        <f t="shared" si="55"/>
        <v>#DIV/0!</v>
      </c>
      <c r="G384" s="173" t="e">
        <f t="shared" si="57"/>
        <v>#DIV/0!</v>
      </c>
    </row>
    <row r="385" spans="1:7">
      <c r="A385" s="28">
        <v>2050602</v>
      </c>
      <c r="B385" s="174" t="s">
        <v>301</v>
      </c>
      <c r="C385" s="219"/>
      <c r="D385" s="225"/>
      <c r="E385" s="219"/>
      <c r="F385" s="173" t="e">
        <f t="shared" si="55"/>
        <v>#DIV/0!</v>
      </c>
      <c r="G385" s="173" t="e">
        <f t="shared" si="57"/>
        <v>#DIV/0!</v>
      </c>
    </row>
    <row r="386" spans="1:7">
      <c r="A386" s="28">
        <v>2050699</v>
      </c>
      <c r="B386" s="175" t="s">
        <v>302</v>
      </c>
      <c r="C386" s="219"/>
      <c r="D386" s="225"/>
      <c r="E386" s="219"/>
      <c r="F386" s="173" t="e">
        <f t="shared" si="55"/>
        <v>#DIV/0!</v>
      </c>
      <c r="G386" s="173" t="e">
        <f t="shared" si="57"/>
        <v>#DIV/0!</v>
      </c>
    </row>
    <row r="387" spans="1:7">
      <c r="A387" s="168">
        <v>20507</v>
      </c>
      <c r="B387" s="169" t="s">
        <v>303</v>
      </c>
      <c r="C387" s="218">
        <f>SUM(C388:C390)</f>
        <v>576</v>
      </c>
      <c r="D387" s="170">
        <f>SUM(D388:D390)</f>
        <v>566</v>
      </c>
      <c r="E387" s="218">
        <f t="shared" ref="E387" si="68">SUM(E388:E390)</f>
        <v>536</v>
      </c>
      <c r="F387" s="171">
        <f t="shared" si="55"/>
        <v>93.055555555555557</v>
      </c>
      <c r="G387" s="171">
        <f t="shared" si="57"/>
        <v>94.699646643109531</v>
      </c>
    </row>
    <row r="388" spans="1:7">
      <c r="A388" s="28">
        <v>2050701</v>
      </c>
      <c r="B388" s="172" t="s">
        <v>304</v>
      </c>
      <c r="C388" s="219">
        <v>576</v>
      </c>
      <c r="D388" s="225">
        <v>566</v>
      </c>
      <c r="E388" s="219">
        <v>536</v>
      </c>
      <c r="F388" s="173">
        <f t="shared" si="55"/>
        <v>93.055555555555557</v>
      </c>
      <c r="G388" s="173">
        <f t="shared" si="57"/>
        <v>94.699646643109531</v>
      </c>
    </row>
    <row r="389" spans="1:7">
      <c r="A389" s="28">
        <v>2050702</v>
      </c>
      <c r="B389" s="172" t="s">
        <v>305</v>
      </c>
      <c r="C389" s="219"/>
      <c r="D389" s="225"/>
      <c r="E389" s="219"/>
      <c r="F389" s="173" t="e">
        <f t="shared" si="55"/>
        <v>#DIV/0!</v>
      </c>
      <c r="G389" s="173" t="e">
        <f t="shared" si="57"/>
        <v>#DIV/0!</v>
      </c>
    </row>
    <row r="390" spans="1:7">
      <c r="A390" s="28">
        <v>2050799</v>
      </c>
      <c r="B390" s="174" t="s">
        <v>306</v>
      </c>
      <c r="C390" s="219"/>
      <c r="D390" s="225"/>
      <c r="E390" s="219"/>
      <c r="F390" s="173" t="e">
        <f t="shared" ref="F390:F453" si="69">E390/C390*100</f>
        <v>#DIV/0!</v>
      </c>
      <c r="G390" s="173" t="e">
        <f t="shared" si="57"/>
        <v>#DIV/0!</v>
      </c>
    </row>
    <row r="391" spans="1:7">
      <c r="A391" s="168">
        <v>20508</v>
      </c>
      <c r="B391" s="177" t="s">
        <v>307</v>
      </c>
      <c r="C391" s="218">
        <f>SUM(C392:C396)</f>
        <v>4406</v>
      </c>
      <c r="D391" s="170">
        <f>SUM(D392:D396)</f>
        <v>1837</v>
      </c>
      <c r="E391" s="218">
        <f t="shared" ref="E391" si="70">SUM(E392:E396)</f>
        <v>1373</v>
      </c>
      <c r="F391" s="171">
        <f t="shared" si="69"/>
        <v>31.162051747616886</v>
      </c>
      <c r="G391" s="171">
        <f t="shared" ref="G391:G454" si="71">E391/D391*100</f>
        <v>74.741426238432226</v>
      </c>
    </row>
    <row r="392" spans="1:7">
      <c r="A392" s="28">
        <v>2050801</v>
      </c>
      <c r="B392" s="174" t="s">
        <v>308</v>
      </c>
      <c r="C392" s="219">
        <v>1060</v>
      </c>
      <c r="D392" s="225">
        <v>1179</v>
      </c>
      <c r="E392" s="219">
        <v>1043</v>
      </c>
      <c r="F392" s="173">
        <f t="shared" si="69"/>
        <v>98.396226415094333</v>
      </c>
      <c r="G392" s="173">
        <f t="shared" si="71"/>
        <v>88.464800678541138</v>
      </c>
    </row>
    <row r="393" spans="1:7">
      <c r="A393" s="28">
        <v>2050802</v>
      </c>
      <c r="B393" s="172" t="s">
        <v>309</v>
      </c>
      <c r="C393" s="219">
        <v>3346</v>
      </c>
      <c r="D393" s="225">
        <v>658</v>
      </c>
      <c r="E393" s="219">
        <v>330</v>
      </c>
      <c r="F393" s="173">
        <f t="shared" si="69"/>
        <v>9.862522414823669</v>
      </c>
      <c r="G393" s="173">
        <f t="shared" si="71"/>
        <v>50.151975683890583</v>
      </c>
    </row>
    <row r="394" spans="1:7">
      <c r="A394" s="28">
        <v>2050803</v>
      </c>
      <c r="B394" s="172" t="s">
        <v>310</v>
      </c>
      <c r="C394" s="219"/>
      <c r="D394" s="225"/>
      <c r="E394" s="219"/>
      <c r="F394" s="173" t="e">
        <f t="shared" si="69"/>
        <v>#DIV/0!</v>
      </c>
      <c r="G394" s="173" t="e">
        <f t="shared" si="71"/>
        <v>#DIV/0!</v>
      </c>
    </row>
    <row r="395" spans="1:7">
      <c r="A395" s="28">
        <v>2050804</v>
      </c>
      <c r="B395" s="172" t="s">
        <v>311</v>
      </c>
      <c r="C395" s="219"/>
      <c r="D395" s="225"/>
      <c r="E395" s="219"/>
      <c r="F395" s="173" t="e">
        <f t="shared" si="69"/>
        <v>#DIV/0!</v>
      </c>
      <c r="G395" s="173" t="e">
        <f t="shared" si="71"/>
        <v>#DIV/0!</v>
      </c>
    </row>
    <row r="396" spans="1:7">
      <c r="A396" s="28">
        <v>2050899</v>
      </c>
      <c r="B396" s="172" t="s">
        <v>312</v>
      </c>
      <c r="C396" s="219"/>
      <c r="D396" s="225"/>
      <c r="E396" s="219"/>
      <c r="F396" s="173" t="e">
        <f t="shared" si="69"/>
        <v>#DIV/0!</v>
      </c>
      <c r="G396" s="173" t="e">
        <f t="shared" si="71"/>
        <v>#DIV/0!</v>
      </c>
    </row>
    <row r="397" spans="1:7">
      <c r="A397" s="168">
        <v>20509</v>
      </c>
      <c r="B397" s="169" t="s">
        <v>313</v>
      </c>
      <c r="C397" s="218">
        <f>SUM(C398:C403)</f>
        <v>987</v>
      </c>
      <c r="D397" s="170">
        <f>SUM(D398:D403)</f>
        <v>3526</v>
      </c>
      <c r="E397" s="218">
        <f t="shared" ref="E397" si="72">SUM(E398:E403)</f>
        <v>0</v>
      </c>
      <c r="F397" s="171">
        <f t="shared" si="69"/>
        <v>0</v>
      </c>
      <c r="G397" s="171">
        <f t="shared" si="71"/>
        <v>0</v>
      </c>
    </row>
    <row r="398" spans="1:7">
      <c r="A398" s="28">
        <v>2050901</v>
      </c>
      <c r="B398" s="174" t="s">
        <v>314</v>
      </c>
      <c r="C398" s="219"/>
      <c r="D398" s="225"/>
      <c r="E398" s="219"/>
      <c r="F398" s="173" t="e">
        <f t="shared" si="69"/>
        <v>#DIV/0!</v>
      </c>
      <c r="G398" s="173" t="e">
        <f t="shared" si="71"/>
        <v>#DIV/0!</v>
      </c>
    </row>
    <row r="399" spans="1:7">
      <c r="A399" s="28">
        <v>2050902</v>
      </c>
      <c r="B399" s="174" t="s">
        <v>315</v>
      </c>
      <c r="C399" s="219"/>
      <c r="D399" s="225"/>
      <c r="E399" s="219"/>
      <c r="F399" s="173" t="e">
        <f t="shared" si="69"/>
        <v>#DIV/0!</v>
      </c>
      <c r="G399" s="173" t="e">
        <f t="shared" si="71"/>
        <v>#DIV/0!</v>
      </c>
    </row>
    <row r="400" spans="1:7">
      <c r="A400" s="28">
        <v>2050903</v>
      </c>
      <c r="B400" s="174" t="s">
        <v>316</v>
      </c>
      <c r="C400" s="219"/>
      <c r="D400" s="225"/>
      <c r="E400" s="219"/>
      <c r="F400" s="173" t="e">
        <f t="shared" si="69"/>
        <v>#DIV/0!</v>
      </c>
      <c r="G400" s="173" t="e">
        <f t="shared" si="71"/>
        <v>#DIV/0!</v>
      </c>
    </row>
    <row r="401" spans="1:7">
      <c r="A401" s="28">
        <v>2050904</v>
      </c>
      <c r="B401" s="175" t="s">
        <v>317</v>
      </c>
      <c r="C401" s="219"/>
      <c r="D401" s="225"/>
      <c r="E401" s="219"/>
      <c r="F401" s="173" t="e">
        <f t="shared" si="69"/>
        <v>#DIV/0!</v>
      </c>
      <c r="G401" s="173" t="e">
        <f t="shared" si="71"/>
        <v>#DIV/0!</v>
      </c>
    </row>
    <row r="402" spans="1:7">
      <c r="A402" s="28">
        <v>2050905</v>
      </c>
      <c r="B402" s="172" t="s">
        <v>318</v>
      </c>
      <c r="C402" s="219"/>
      <c r="D402" s="225"/>
      <c r="E402" s="219"/>
      <c r="F402" s="173" t="e">
        <f t="shared" si="69"/>
        <v>#DIV/0!</v>
      </c>
      <c r="G402" s="173" t="e">
        <f t="shared" si="71"/>
        <v>#DIV/0!</v>
      </c>
    </row>
    <row r="403" spans="1:7">
      <c r="A403" s="28">
        <v>2050999</v>
      </c>
      <c r="B403" s="172" t="s">
        <v>319</v>
      </c>
      <c r="C403" s="219">
        <v>987</v>
      </c>
      <c r="D403" s="225">
        <v>3526</v>
      </c>
      <c r="E403" s="219"/>
      <c r="F403" s="173">
        <f t="shared" si="69"/>
        <v>0</v>
      </c>
      <c r="G403" s="173">
        <f t="shared" si="71"/>
        <v>0</v>
      </c>
    </row>
    <row r="404" spans="1:7">
      <c r="A404" s="168">
        <v>20599</v>
      </c>
      <c r="B404" s="169" t="s">
        <v>320</v>
      </c>
      <c r="C404" s="220">
        <f>SUM(C405)</f>
        <v>2066</v>
      </c>
      <c r="D404" s="182">
        <f>SUM(D405)</f>
        <v>4055</v>
      </c>
      <c r="E404" s="220">
        <f t="shared" ref="E404" si="73">E405</f>
        <v>715</v>
      </c>
      <c r="F404" s="171">
        <f t="shared" si="69"/>
        <v>34.607938044530492</v>
      </c>
      <c r="G404" s="171">
        <f t="shared" si="71"/>
        <v>17.632552404438965</v>
      </c>
    </row>
    <row r="405" spans="1:7">
      <c r="A405" s="28">
        <v>2059999</v>
      </c>
      <c r="B405" s="172" t="s">
        <v>321</v>
      </c>
      <c r="C405" s="226">
        <v>2066</v>
      </c>
      <c r="D405" s="225">
        <v>4055</v>
      </c>
      <c r="E405" s="226">
        <v>715</v>
      </c>
      <c r="F405" s="173">
        <f t="shared" si="69"/>
        <v>34.607938044530492</v>
      </c>
      <c r="G405" s="173">
        <f t="shared" si="71"/>
        <v>17.632552404438965</v>
      </c>
    </row>
    <row r="406" spans="1:7">
      <c r="A406" s="164">
        <v>206</v>
      </c>
      <c r="B406" s="165" t="s">
        <v>322</v>
      </c>
      <c r="C406" s="217">
        <f>C407+C412+C421+C427+C432+C437+C442+C449+C453+C457</f>
        <v>670</v>
      </c>
      <c r="D406" s="166">
        <f>D407+D412+D421+D427+D432+D437+D442+D449+D453+D457</f>
        <v>1084</v>
      </c>
      <c r="E406" s="217">
        <f t="shared" ref="E406" si="74">E407+E412+E421+E427+E432+E437+E442+E449+E453+E457</f>
        <v>266</v>
      </c>
      <c r="F406" s="167">
        <f t="shared" si="69"/>
        <v>39.701492537313435</v>
      </c>
      <c r="G406" s="167">
        <f t="shared" si="71"/>
        <v>24.538745387453876</v>
      </c>
    </row>
    <row r="407" spans="1:7">
      <c r="A407" s="168">
        <v>20601</v>
      </c>
      <c r="B407" s="177" t="s">
        <v>323</v>
      </c>
      <c r="C407" s="218">
        <f>SUM(C408:C411)</f>
        <v>200</v>
      </c>
      <c r="D407" s="170">
        <f>SUM(D408:D411)</f>
        <v>77</v>
      </c>
      <c r="E407" s="218">
        <f t="shared" ref="E407" si="75">SUM(E408:E411)</f>
        <v>58</v>
      </c>
      <c r="F407" s="171">
        <f t="shared" si="69"/>
        <v>28.999999999999996</v>
      </c>
      <c r="G407" s="171">
        <f t="shared" si="71"/>
        <v>75.324675324675326</v>
      </c>
    </row>
    <row r="408" spans="1:7">
      <c r="A408" s="28">
        <v>2060101</v>
      </c>
      <c r="B408" s="172" t="s">
        <v>66</v>
      </c>
      <c r="C408" s="219">
        <v>184</v>
      </c>
      <c r="D408" s="225">
        <v>77</v>
      </c>
      <c r="E408" s="219">
        <v>58</v>
      </c>
      <c r="F408" s="173">
        <f t="shared" si="69"/>
        <v>31.521739130434785</v>
      </c>
      <c r="G408" s="173">
        <f t="shared" si="71"/>
        <v>75.324675324675326</v>
      </c>
    </row>
    <row r="409" spans="1:7">
      <c r="A409" s="28">
        <v>2060102</v>
      </c>
      <c r="B409" s="172" t="s">
        <v>67</v>
      </c>
      <c r="C409" s="219"/>
      <c r="D409" s="225"/>
      <c r="E409" s="219"/>
      <c r="F409" s="173" t="e">
        <f t="shared" si="69"/>
        <v>#DIV/0!</v>
      </c>
      <c r="G409" s="173" t="e">
        <f t="shared" si="71"/>
        <v>#DIV/0!</v>
      </c>
    </row>
    <row r="410" spans="1:7">
      <c r="A410" s="28">
        <v>2060103</v>
      </c>
      <c r="B410" s="172" t="s">
        <v>68</v>
      </c>
      <c r="C410" s="219"/>
      <c r="D410" s="225"/>
      <c r="E410" s="219"/>
      <c r="F410" s="173" t="e">
        <f t="shared" si="69"/>
        <v>#DIV/0!</v>
      </c>
      <c r="G410" s="173" t="e">
        <f t="shared" si="71"/>
        <v>#DIV/0!</v>
      </c>
    </row>
    <row r="411" spans="1:7">
      <c r="A411" s="28">
        <v>2060199</v>
      </c>
      <c r="B411" s="174" t="s">
        <v>324</v>
      </c>
      <c r="C411" s="219">
        <v>16</v>
      </c>
      <c r="D411" s="225"/>
      <c r="E411" s="219"/>
      <c r="F411" s="173">
        <f t="shared" si="69"/>
        <v>0</v>
      </c>
      <c r="G411" s="173" t="e">
        <f t="shared" si="71"/>
        <v>#DIV/0!</v>
      </c>
    </row>
    <row r="412" spans="1:7">
      <c r="A412" s="168">
        <v>20602</v>
      </c>
      <c r="B412" s="169" t="s">
        <v>325</v>
      </c>
      <c r="C412" s="218">
        <f>SUM(C413:C420)</f>
        <v>16</v>
      </c>
      <c r="D412" s="170">
        <f>SUM(D413:D420)</f>
        <v>33</v>
      </c>
      <c r="E412" s="218">
        <f t="shared" ref="E412" si="76">SUM(E413:E420)</f>
        <v>0</v>
      </c>
      <c r="F412" s="171">
        <f t="shared" si="69"/>
        <v>0</v>
      </c>
      <c r="G412" s="171">
        <f t="shared" si="71"/>
        <v>0</v>
      </c>
    </row>
    <row r="413" spans="1:7">
      <c r="A413" s="28">
        <v>2060201</v>
      </c>
      <c r="B413" s="172" t="s">
        <v>326</v>
      </c>
      <c r="C413" s="219"/>
      <c r="D413" s="225"/>
      <c r="E413" s="219"/>
      <c r="F413" s="173" t="e">
        <f t="shared" si="69"/>
        <v>#DIV/0!</v>
      </c>
      <c r="G413" s="173" t="e">
        <f t="shared" si="71"/>
        <v>#DIV/0!</v>
      </c>
    </row>
    <row r="414" spans="1:7">
      <c r="A414" s="28">
        <v>2060203</v>
      </c>
      <c r="B414" s="175" t="s">
        <v>327</v>
      </c>
      <c r="C414" s="219">
        <v>16</v>
      </c>
      <c r="D414" s="225"/>
      <c r="E414" s="219"/>
      <c r="F414" s="173">
        <f t="shared" si="69"/>
        <v>0</v>
      </c>
      <c r="G414" s="173" t="e">
        <f t="shared" si="71"/>
        <v>#DIV/0!</v>
      </c>
    </row>
    <row r="415" spans="1:7">
      <c r="A415" s="28">
        <v>2060204</v>
      </c>
      <c r="B415" s="172" t="s">
        <v>328</v>
      </c>
      <c r="C415" s="219"/>
      <c r="D415" s="225"/>
      <c r="E415" s="219"/>
      <c r="F415" s="173" t="e">
        <f t="shared" si="69"/>
        <v>#DIV/0!</v>
      </c>
      <c r="G415" s="173" t="e">
        <f t="shared" si="71"/>
        <v>#DIV/0!</v>
      </c>
    </row>
    <row r="416" spans="1:7">
      <c r="A416" s="28">
        <v>2060205</v>
      </c>
      <c r="B416" s="172" t="s">
        <v>329</v>
      </c>
      <c r="C416" s="219"/>
      <c r="D416" s="225"/>
      <c r="E416" s="219"/>
      <c r="F416" s="173" t="e">
        <f t="shared" si="69"/>
        <v>#DIV/0!</v>
      </c>
      <c r="G416" s="173" t="e">
        <f t="shared" si="71"/>
        <v>#DIV/0!</v>
      </c>
    </row>
    <row r="417" spans="1:7">
      <c r="A417" s="28">
        <v>2060206</v>
      </c>
      <c r="B417" s="172" t="s">
        <v>330</v>
      </c>
      <c r="C417" s="219"/>
      <c r="D417" s="225"/>
      <c r="E417" s="219"/>
      <c r="F417" s="173" t="e">
        <f t="shared" si="69"/>
        <v>#DIV/0!</v>
      </c>
      <c r="G417" s="173" t="e">
        <f t="shared" si="71"/>
        <v>#DIV/0!</v>
      </c>
    </row>
    <row r="418" spans="1:7">
      <c r="A418" s="28">
        <v>2060207</v>
      </c>
      <c r="B418" s="174" t="s">
        <v>331</v>
      </c>
      <c r="C418" s="219"/>
      <c r="D418" s="225"/>
      <c r="E418" s="219"/>
      <c r="F418" s="173" t="e">
        <f t="shared" si="69"/>
        <v>#DIV/0!</v>
      </c>
      <c r="G418" s="173" t="e">
        <f t="shared" si="71"/>
        <v>#DIV/0!</v>
      </c>
    </row>
    <row r="419" spans="1:7">
      <c r="A419" s="28">
        <v>2060208</v>
      </c>
      <c r="B419" s="174" t="s">
        <v>332</v>
      </c>
      <c r="C419" s="219"/>
      <c r="D419" s="225">
        <v>30</v>
      </c>
      <c r="E419" s="219"/>
      <c r="F419" s="173" t="e">
        <f t="shared" si="69"/>
        <v>#DIV/0!</v>
      </c>
      <c r="G419" s="173">
        <f t="shared" si="71"/>
        <v>0</v>
      </c>
    </row>
    <row r="420" spans="1:7">
      <c r="A420" s="28">
        <v>2060299</v>
      </c>
      <c r="B420" s="174" t="s">
        <v>333</v>
      </c>
      <c r="C420" s="219"/>
      <c r="D420" s="225">
        <v>3</v>
      </c>
      <c r="E420" s="219"/>
      <c r="F420" s="173" t="e">
        <f t="shared" si="69"/>
        <v>#DIV/0!</v>
      </c>
      <c r="G420" s="173">
        <f t="shared" si="71"/>
        <v>0</v>
      </c>
    </row>
    <row r="421" spans="1:7">
      <c r="A421" s="168">
        <v>20603</v>
      </c>
      <c r="B421" s="177" t="s">
        <v>334</v>
      </c>
      <c r="C421" s="218">
        <f>SUM(C422:C426)</f>
        <v>0</v>
      </c>
      <c r="D421" s="170">
        <f>SUM(D422:D426)</f>
        <v>0</v>
      </c>
      <c r="E421" s="218">
        <f t="shared" ref="E421" si="77">SUM(E422:E426)</f>
        <v>0</v>
      </c>
      <c r="F421" s="171" t="e">
        <f t="shared" si="69"/>
        <v>#DIV/0!</v>
      </c>
      <c r="G421" s="171" t="e">
        <f t="shared" si="71"/>
        <v>#DIV/0!</v>
      </c>
    </row>
    <row r="422" spans="1:7">
      <c r="A422" s="28">
        <v>2060301</v>
      </c>
      <c r="B422" s="172" t="s">
        <v>326</v>
      </c>
      <c r="C422" s="219"/>
      <c r="D422" s="225"/>
      <c r="E422" s="219"/>
      <c r="F422" s="173" t="e">
        <f t="shared" si="69"/>
        <v>#DIV/0!</v>
      </c>
      <c r="G422" s="173" t="e">
        <f t="shared" si="71"/>
        <v>#DIV/0!</v>
      </c>
    </row>
    <row r="423" spans="1:7">
      <c r="A423" s="28">
        <v>2060302</v>
      </c>
      <c r="B423" s="172" t="s">
        <v>335</v>
      </c>
      <c r="C423" s="219"/>
      <c r="D423" s="225"/>
      <c r="E423" s="219"/>
      <c r="F423" s="173" t="e">
        <f t="shared" si="69"/>
        <v>#DIV/0!</v>
      </c>
      <c r="G423" s="173" t="e">
        <f t="shared" si="71"/>
        <v>#DIV/0!</v>
      </c>
    </row>
    <row r="424" spans="1:7">
      <c r="A424" s="28">
        <v>2060303</v>
      </c>
      <c r="B424" s="172" t="s">
        <v>336</v>
      </c>
      <c r="C424" s="219"/>
      <c r="D424" s="225"/>
      <c r="E424" s="219"/>
      <c r="F424" s="173" t="e">
        <f t="shared" si="69"/>
        <v>#DIV/0!</v>
      </c>
      <c r="G424" s="173" t="e">
        <f t="shared" si="71"/>
        <v>#DIV/0!</v>
      </c>
    </row>
    <row r="425" spans="1:7">
      <c r="A425" s="28">
        <v>2060304</v>
      </c>
      <c r="B425" s="174" t="s">
        <v>337</v>
      </c>
      <c r="C425" s="219"/>
      <c r="D425" s="225"/>
      <c r="E425" s="219"/>
      <c r="F425" s="173" t="e">
        <f t="shared" si="69"/>
        <v>#DIV/0!</v>
      </c>
      <c r="G425" s="173" t="e">
        <f t="shared" si="71"/>
        <v>#DIV/0!</v>
      </c>
    </row>
    <row r="426" spans="1:7">
      <c r="A426" s="28">
        <v>2060399</v>
      </c>
      <c r="B426" s="174" t="s">
        <v>338</v>
      </c>
      <c r="C426" s="219"/>
      <c r="D426" s="225"/>
      <c r="E426" s="219"/>
      <c r="F426" s="173" t="e">
        <f t="shared" si="69"/>
        <v>#DIV/0!</v>
      </c>
      <c r="G426" s="173" t="e">
        <f t="shared" si="71"/>
        <v>#DIV/0!</v>
      </c>
    </row>
    <row r="427" spans="1:7">
      <c r="A427" s="168">
        <v>20604</v>
      </c>
      <c r="B427" s="177" t="s">
        <v>339</v>
      </c>
      <c r="C427" s="218">
        <f>SUM(C428:C431)</f>
        <v>158</v>
      </c>
      <c r="D427" s="170">
        <f>SUM(D428:D431)</f>
        <v>136</v>
      </c>
      <c r="E427" s="218">
        <f t="shared" ref="E427" si="78">SUM(E428:E431)</f>
        <v>0</v>
      </c>
      <c r="F427" s="171">
        <f t="shared" si="69"/>
        <v>0</v>
      </c>
      <c r="G427" s="171">
        <f t="shared" si="71"/>
        <v>0</v>
      </c>
    </row>
    <row r="428" spans="1:7">
      <c r="A428" s="28">
        <v>2060401</v>
      </c>
      <c r="B428" s="175" t="s">
        <v>326</v>
      </c>
      <c r="C428" s="219"/>
      <c r="D428" s="225"/>
      <c r="E428" s="219"/>
      <c r="F428" s="173" t="e">
        <f t="shared" si="69"/>
        <v>#DIV/0!</v>
      </c>
      <c r="G428" s="173" t="e">
        <f t="shared" si="71"/>
        <v>#DIV/0!</v>
      </c>
    </row>
    <row r="429" spans="1:7">
      <c r="A429" s="28">
        <v>2060404</v>
      </c>
      <c r="B429" s="172" t="s">
        <v>340</v>
      </c>
      <c r="C429" s="219">
        <v>79</v>
      </c>
      <c r="D429" s="225"/>
      <c r="E429" s="219"/>
      <c r="F429" s="173">
        <f t="shared" si="69"/>
        <v>0</v>
      </c>
      <c r="G429" s="173" t="e">
        <f t="shared" si="71"/>
        <v>#DIV/0!</v>
      </c>
    </row>
    <row r="430" spans="1:7">
      <c r="A430" s="28">
        <v>2060405</v>
      </c>
      <c r="B430" s="172" t="s">
        <v>341</v>
      </c>
      <c r="C430" s="219"/>
      <c r="D430" s="225"/>
      <c r="E430" s="219"/>
      <c r="F430" s="173" t="e">
        <f t="shared" si="69"/>
        <v>#DIV/0!</v>
      </c>
      <c r="G430" s="173" t="e">
        <f t="shared" si="71"/>
        <v>#DIV/0!</v>
      </c>
    </row>
    <row r="431" spans="1:7">
      <c r="A431" s="28">
        <v>2060499</v>
      </c>
      <c r="B431" s="174" t="s">
        <v>342</v>
      </c>
      <c r="C431" s="219">
        <v>79</v>
      </c>
      <c r="D431" s="225">
        <v>136</v>
      </c>
      <c r="E431" s="219"/>
      <c r="F431" s="173">
        <f t="shared" si="69"/>
        <v>0</v>
      </c>
      <c r="G431" s="173">
        <f t="shared" si="71"/>
        <v>0</v>
      </c>
    </row>
    <row r="432" spans="1:7">
      <c r="A432" s="168">
        <v>20605</v>
      </c>
      <c r="B432" s="177" t="s">
        <v>343</v>
      </c>
      <c r="C432" s="218">
        <f>SUM(C433:C436)</f>
        <v>0</v>
      </c>
      <c r="D432" s="170">
        <f>SUM(D433:D436)</f>
        <v>250</v>
      </c>
      <c r="E432" s="218">
        <f t="shared" ref="E432" si="79">SUM(E433:E436)</f>
        <v>0</v>
      </c>
      <c r="F432" s="171" t="e">
        <f t="shared" si="69"/>
        <v>#DIV/0!</v>
      </c>
      <c r="G432" s="171">
        <f t="shared" si="71"/>
        <v>0</v>
      </c>
    </row>
    <row r="433" spans="1:7">
      <c r="A433" s="28">
        <v>2060501</v>
      </c>
      <c r="B433" s="174" t="s">
        <v>326</v>
      </c>
      <c r="C433" s="219"/>
      <c r="D433" s="225"/>
      <c r="E433" s="219"/>
      <c r="F433" s="173" t="e">
        <f t="shared" si="69"/>
        <v>#DIV/0!</v>
      </c>
      <c r="G433" s="173" t="e">
        <f t="shared" si="71"/>
        <v>#DIV/0!</v>
      </c>
    </row>
    <row r="434" spans="1:7">
      <c r="A434" s="28">
        <v>2060502</v>
      </c>
      <c r="B434" s="172" t="s">
        <v>344</v>
      </c>
      <c r="C434" s="219"/>
      <c r="D434" s="225">
        <v>250</v>
      </c>
      <c r="E434" s="219"/>
      <c r="F434" s="173" t="e">
        <f t="shared" si="69"/>
        <v>#DIV/0!</v>
      </c>
      <c r="G434" s="173">
        <f t="shared" si="71"/>
        <v>0</v>
      </c>
    </row>
    <row r="435" spans="1:7">
      <c r="A435" s="28">
        <v>2060503</v>
      </c>
      <c r="B435" s="172" t="s">
        <v>345</v>
      </c>
      <c r="C435" s="219"/>
      <c r="D435" s="225"/>
      <c r="E435" s="219"/>
      <c r="F435" s="173" t="e">
        <f t="shared" si="69"/>
        <v>#DIV/0!</v>
      </c>
      <c r="G435" s="173" t="e">
        <f t="shared" si="71"/>
        <v>#DIV/0!</v>
      </c>
    </row>
    <row r="436" spans="1:7">
      <c r="A436" s="28">
        <v>2060599</v>
      </c>
      <c r="B436" s="172" t="s">
        <v>346</v>
      </c>
      <c r="C436" s="219"/>
      <c r="D436" s="225"/>
      <c r="E436" s="219"/>
      <c r="F436" s="173" t="e">
        <f t="shared" si="69"/>
        <v>#DIV/0!</v>
      </c>
      <c r="G436" s="173" t="e">
        <f t="shared" si="71"/>
        <v>#DIV/0!</v>
      </c>
    </row>
    <row r="437" spans="1:7">
      <c r="A437" s="168">
        <v>20606</v>
      </c>
      <c r="B437" s="177" t="s">
        <v>347</v>
      </c>
      <c r="C437" s="218">
        <f>SUM(C438:C441)</f>
        <v>3</v>
      </c>
      <c r="D437" s="170">
        <f>SUM(D438:D441)</f>
        <v>2</v>
      </c>
      <c r="E437" s="218">
        <f t="shared" ref="E437" si="80">SUM(E438:E441)</f>
        <v>0</v>
      </c>
      <c r="F437" s="171">
        <f t="shared" si="69"/>
        <v>0</v>
      </c>
      <c r="G437" s="171">
        <f t="shared" si="71"/>
        <v>0</v>
      </c>
    </row>
    <row r="438" spans="1:7">
      <c r="A438" s="28">
        <v>2060601</v>
      </c>
      <c r="B438" s="174" t="s">
        <v>348</v>
      </c>
      <c r="C438" s="219"/>
      <c r="D438" s="225"/>
      <c r="E438" s="219"/>
      <c r="F438" s="173" t="e">
        <f t="shared" si="69"/>
        <v>#DIV/0!</v>
      </c>
      <c r="G438" s="173" t="e">
        <f t="shared" si="71"/>
        <v>#DIV/0!</v>
      </c>
    </row>
    <row r="439" spans="1:7">
      <c r="A439" s="28">
        <v>2060602</v>
      </c>
      <c r="B439" s="174" t="s">
        <v>349</v>
      </c>
      <c r="C439" s="219">
        <v>3</v>
      </c>
      <c r="D439" s="225">
        <v>2</v>
      </c>
      <c r="E439" s="219"/>
      <c r="F439" s="173">
        <f t="shared" si="69"/>
        <v>0</v>
      </c>
      <c r="G439" s="173">
        <f t="shared" si="71"/>
        <v>0</v>
      </c>
    </row>
    <row r="440" spans="1:7">
      <c r="A440" s="28">
        <v>2060603</v>
      </c>
      <c r="B440" s="174" t="s">
        <v>350</v>
      </c>
      <c r="C440" s="219"/>
      <c r="D440" s="225"/>
      <c r="E440" s="219"/>
      <c r="F440" s="173" t="e">
        <f t="shared" si="69"/>
        <v>#DIV/0!</v>
      </c>
      <c r="G440" s="173" t="e">
        <f t="shared" si="71"/>
        <v>#DIV/0!</v>
      </c>
    </row>
    <row r="441" spans="1:7">
      <c r="A441" s="28">
        <v>2060699</v>
      </c>
      <c r="B441" s="174" t="s">
        <v>351</v>
      </c>
      <c r="C441" s="219"/>
      <c r="D441" s="225"/>
      <c r="E441" s="219"/>
      <c r="F441" s="173" t="e">
        <f t="shared" si="69"/>
        <v>#DIV/0!</v>
      </c>
      <c r="G441" s="173" t="e">
        <f t="shared" si="71"/>
        <v>#DIV/0!</v>
      </c>
    </row>
    <row r="442" spans="1:7">
      <c r="A442" s="168">
        <v>20607</v>
      </c>
      <c r="B442" s="169" t="s">
        <v>352</v>
      </c>
      <c r="C442" s="218">
        <f>SUM(C443:C448)</f>
        <v>293</v>
      </c>
      <c r="D442" s="170">
        <f>SUM(D443:D448)</f>
        <v>204</v>
      </c>
      <c r="E442" s="218">
        <f t="shared" ref="E442" si="81">SUM(E443:E448)</f>
        <v>208</v>
      </c>
      <c r="F442" s="171">
        <f t="shared" si="69"/>
        <v>70.989761092150175</v>
      </c>
      <c r="G442" s="171">
        <f t="shared" si="71"/>
        <v>101.96078431372548</v>
      </c>
    </row>
    <row r="443" spans="1:7">
      <c r="A443" s="28">
        <v>2060701</v>
      </c>
      <c r="B443" s="172" t="s">
        <v>326</v>
      </c>
      <c r="C443" s="219">
        <v>73</v>
      </c>
      <c r="D443" s="225">
        <v>103</v>
      </c>
      <c r="E443" s="219">
        <v>89</v>
      </c>
      <c r="F443" s="173">
        <f t="shared" si="69"/>
        <v>121.91780821917808</v>
      </c>
      <c r="G443" s="173">
        <f t="shared" si="71"/>
        <v>86.40776699029125</v>
      </c>
    </row>
    <row r="444" spans="1:7">
      <c r="A444" s="28">
        <v>2060702</v>
      </c>
      <c r="B444" s="174" t="s">
        <v>353</v>
      </c>
      <c r="C444" s="219">
        <v>48</v>
      </c>
      <c r="D444" s="225">
        <v>20</v>
      </c>
      <c r="E444" s="219"/>
      <c r="F444" s="173">
        <f t="shared" si="69"/>
        <v>0</v>
      </c>
      <c r="G444" s="173">
        <f t="shared" si="71"/>
        <v>0</v>
      </c>
    </row>
    <row r="445" spans="1:7">
      <c r="A445" s="28">
        <v>2060703</v>
      </c>
      <c r="B445" s="174" t="s">
        <v>354</v>
      </c>
      <c r="C445" s="219"/>
      <c r="D445" s="225"/>
      <c r="E445" s="219"/>
      <c r="F445" s="173" t="e">
        <f t="shared" si="69"/>
        <v>#DIV/0!</v>
      </c>
      <c r="G445" s="173" t="e">
        <f t="shared" si="71"/>
        <v>#DIV/0!</v>
      </c>
    </row>
    <row r="446" spans="1:7">
      <c r="A446" s="28">
        <v>2060704</v>
      </c>
      <c r="B446" s="174" t="s">
        <v>355</v>
      </c>
      <c r="C446" s="219"/>
      <c r="D446" s="225"/>
      <c r="E446" s="219"/>
      <c r="F446" s="173" t="e">
        <f t="shared" si="69"/>
        <v>#DIV/0!</v>
      </c>
      <c r="G446" s="173" t="e">
        <f t="shared" si="71"/>
        <v>#DIV/0!</v>
      </c>
    </row>
    <row r="447" spans="1:7">
      <c r="A447" s="28">
        <v>2060705</v>
      </c>
      <c r="B447" s="172" t="s">
        <v>356</v>
      </c>
      <c r="C447" s="219">
        <v>172</v>
      </c>
      <c r="D447" s="225">
        <v>81</v>
      </c>
      <c r="E447" s="219">
        <v>119</v>
      </c>
      <c r="F447" s="173">
        <f t="shared" si="69"/>
        <v>69.186046511627907</v>
      </c>
      <c r="G447" s="173">
        <f t="shared" si="71"/>
        <v>146.9135802469136</v>
      </c>
    </row>
    <row r="448" spans="1:7">
      <c r="A448" s="28">
        <v>2060799</v>
      </c>
      <c r="B448" s="172" t="s">
        <v>357</v>
      </c>
      <c r="C448" s="219"/>
      <c r="D448" s="225"/>
      <c r="E448" s="219"/>
      <c r="F448" s="173" t="e">
        <f t="shared" si="69"/>
        <v>#DIV/0!</v>
      </c>
      <c r="G448" s="173" t="e">
        <f t="shared" si="71"/>
        <v>#DIV/0!</v>
      </c>
    </row>
    <row r="449" spans="1:7">
      <c r="A449" s="168">
        <v>20608</v>
      </c>
      <c r="B449" s="169" t="s">
        <v>358</v>
      </c>
      <c r="C449" s="218">
        <f>SUM(C450:C452)</f>
        <v>0</v>
      </c>
      <c r="D449" s="170">
        <f>SUM(D450:D452)</f>
        <v>0</v>
      </c>
      <c r="E449" s="218">
        <f t="shared" ref="E449" si="82">SUM(E450:E452)</f>
        <v>0</v>
      </c>
      <c r="F449" s="171" t="e">
        <f t="shared" si="69"/>
        <v>#DIV/0!</v>
      </c>
      <c r="G449" s="171" t="e">
        <f t="shared" si="71"/>
        <v>#DIV/0!</v>
      </c>
    </row>
    <row r="450" spans="1:7">
      <c r="A450" s="28">
        <v>2060801</v>
      </c>
      <c r="B450" s="174" t="s">
        <v>359</v>
      </c>
      <c r="C450" s="219"/>
      <c r="D450" s="225"/>
      <c r="E450" s="219"/>
      <c r="F450" s="173" t="e">
        <f t="shared" si="69"/>
        <v>#DIV/0!</v>
      </c>
      <c r="G450" s="173" t="e">
        <f t="shared" si="71"/>
        <v>#DIV/0!</v>
      </c>
    </row>
    <row r="451" spans="1:7">
      <c r="A451" s="28">
        <v>2060802</v>
      </c>
      <c r="B451" s="174" t="s">
        <v>360</v>
      </c>
      <c r="C451" s="219"/>
      <c r="D451" s="225"/>
      <c r="E451" s="219"/>
      <c r="F451" s="173" t="e">
        <f t="shared" si="69"/>
        <v>#DIV/0!</v>
      </c>
      <c r="G451" s="173" t="e">
        <f t="shared" si="71"/>
        <v>#DIV/0!</v>
      </c>
    </row>
    <row r="452" spans="1:7">
      <c r="A452" s="28">
        <v>2060899</v>
      </c>
      <c r="B452" s="174" t="s">
        <v>361</v>
      </c>
      <c r="C452" s="219"/>
      <c r="D452" s="225"/>
      <c r="E452" s="219"/>
      <c r="F452" s="173" t="e">
        <f t="shared" si="69"/>
        <v>#DIV/0!</v>
      </c>
      <c r="G452" s="173" t="e">
        <f t="shared" si="71"/>
        <v>#DIV/0!</v>
      </c>
    </row>
    <row r="453" spans="1:7">
      <c r="A453" s="168">
        <v>20609</v>
      </c>
      <c r="B453" s="181" t="s">
        <v>362</v>
      </c>
      <c r="C453" s="218">
        <f>SUM(C454:C456)</f>
        <v>0</v>
      </c>
      <c r="D453" s="170">
        <f>SUM(D454:D456)</f>
        <v>240</v>
      </c>
      <c r="E453" s="218">
        <f t="shared" ref="E453" si="83">SUM(E454:E456)</f>
        <v>0</v>
      </c>
      <c r="F453" s="171" t="e">
        <f t="shared" si="69"/>
        <v>#DIV/0!</v>
      </c>
      <c r="G453" s="171">
        <f t="shared" si="71"/>
        <v>0</v>
      </c>
    </row>
    <row r="454" spans="1:7">
      <c r="A454" s="28">
        <v>2060901</v>
      </c>
      <c r="B454" s="174" t="s">
        <v>363</v>
      </c>
      <c r="C454" s="219"/>
      <c r="D454" s="225"/>
      <c r="E454" s="219"/>
      <c r="F454" s="173" t="e">
        <f t="shared" ref="F454:F517" si="84">E454/C454*100</f>
        <v>#DIV/0!</v>
      </c>
      <c r="G454" s="173" t="e">
        <f t="shared" si="71"/>
        <v>#DIV/0!</v>
      </c>
    </row>
    <row r="455" spans="1:7">
      <c r="A455" s="28">
        <v>2060902</v>
      </c>
      <c r="B455" s="174" t="s">
        <v>364</v>
      </c>
      <c r="C455" s="219"/>
      <c r="D455" s="225">
        <v>240</v>
      </c>
      <c r="E455" s="219"/>
      <c r="F455" s="173" t="e">
        <f t="shared" si="84"/>
        <v>#DIV/0!</v>
      </c>
      <c r="G455" s="173">
        <f t="shared" ref="G455:G518" si="85">E455/D455*100</f>
        <v>0</v>
      </c>
    </row>
    <row r="456" spans="1:7">
      <c r="A456" s="28">
        <v>2060999</v>
      </c>
      <c r="B456" s="174" t="s">
        <v>365</v>
      </c>
      <c r="C456" s="219"/>
      <c r="D456" s="225"/>
      <c r="E456" s="219"/>
      <c r="F456" s="173" t="e">
        <f t="shared" si="84"/>
        <v>#DIV/0!</v>
      </c>
      <c r="G456" s="173" t="e">
        <f t="shared" si="85"/>
        <v>#DIV/0!</v>
      </c>
    </row>
    <row r="457" spans="1:7">
      <c r="A457" s="168">
        <v>20699</v>
      </c>
      <c r="B457" s="169" t="s">
        <v>366</v>
      </c>
      <c r="C457" s="218">
        <f>SUM(C458:C461)</f>
        <v>0</v>
      </c>
      <c r="D457" s="170">
        <f>SUM(D458:D461)</f>
        <v>142</v>
      </c>
      <c r="E457" s="218">
        <f t="shared" ref="E457" si="86">SUM(E458:E461)</f>
        <v>0</v>
      </c>
      <c r="F457" s="171" t="e">
        <f t="shared" si="84"/>
        <v>#DIV/0!</v>
      </c>
      <c r="G457" s="171">
        <f t="shared" si="85"/>
        <v>0</v>
      </c>
    </row>
    <row r="458" spans="1:7">
      <c r="A458" s="28">
        <v>2069901</v>
      </c>
      <c r="B458" s="172" t="s">
        <v>367</v>
      </c>
      <c r="C458" s="219"/>
      <c r="D458" s="225"/>
      <c r="E458" s="219"/>
      <c r="F458" s="173" t="e">
        <f t="shared" si="84"/>
        <v>#DIV/0!</v>
      </c>
      <c r="G458" s="173" t="e">
        <f t="shared" si="85"/>
        <v>#DIV/0!</v>
      </c>
    </row>
    <row r="459" spans="1:7">
      <c r="A459" s="28">
        <v>2069902</v>
      </c>
      <c r="B459" s="174" t="s">
        <v>368</v>
      </c>
      <c r="C459" s="219"/>
      <c r="D459" s="225"/>
      <c r="E459" s="219"/>
      <c r="F459" s="173" t="e">
        <f t="shared" si="84"/>
        <v>#DIV/0!</v>
      </c>
      <c r="G459" s="173" t="e">
        <f t="shared" si="85"/>
        <v>#DIV/0!</v>
      </c>
    </row>
    <row r="460" spans="1:7">
      <c r="A460" s="28">
        <v>2069903</v>
      </c>
      <c r="B460" s="174" t="s">
        <v>369</v>
      </c>
      <c r="C460" s="219"/>
      <c r="D460" s="225"/>
      <c r="E460" s="219"/>
      <c r="F460" s="173" t="e">
        <f t="shared" si="84"/>
        <v>#DIV/0!</v>
      </c>
      <c r="G460" s="173" t="e">
        <f t="shared" si="85"/>
        <v>#DIV/0!</v>
      </c>
    </row>
    <row r="461" spans="1:7">
      <c r="A461" s="28">
        <v>2069999</v>
      </c>
      <c r="B461" s="174" t="s">
        <v>370</v>
      </c>
      <c r="C461" s="219"/>
      <c r="D461" s="225">
        <v>142</v>
      </c>
      <c r="E461" s="219"/>
      <c r="F461" s="173" t="e">
        <f t="shared" si="84"/>
        <v>#DIV/0!</v>
      </c>
      <c r="G461" s="173">
        <f t="shared" si="85"/>
        <v>0</v>
      </c>
    </row>
    <row r="462" spans="1:7">
      <c r="A462" s="164">
        <v>207</v>
      </c>
      <c r="B462" s="165" t="s">
        <v>371</v>
      </c>
      <c r="C462" s="217">
        <f>C463+C479+C487+C498+C507+C515</f>
        <v>3500</v>
      </c>
      <c r="D462" s="166">
        <f>D463+D479+D487+D498+D507+D515</f>
        <v>4054</v>
      </c>
      <c r="E462" s="217">
        <f t="shared" ref="E462" si="87">E463+E479+E487+E498+E507+E515</f>
        <v>2206</v>
      </c>
      <c r="F462" s="167">
        <f t="shared" si="84"/>
        <v>63.028571428571432</v>
      </c>
      <c r="G462" s="167">
        <f t="shared" si="85"/>
        <v>54.415392205229409</v>
      </c>
    </row>
    <row r="463" spans="1:7">
      <c r="A463" s="168">
        <v>20701</v>
      </c>
      <c r="B463" s="181" t="s">
        <v>372</v>
      </c>
      <c r="C463" s="218">
        <f>SUM(C464:C478)</f>
        <v>1740</v>
      </c>
      <c r="D463" s="170">
        <f>SUM(D464:D478)</f>
        <v>1999</v>
      </c>
      <c r="E463" s="218">
        <f t="shared" ref="E463" si="88">SUM(E464:E478)</f>
        <v>1047</v>
      </c>
      <c r="F463" s="171">
        <f t="shared" si="84"/>
        <v>60.172413793103452</v>
      </c>
      <c r="G463" s="171">
        <f t="shared" si="85"/>
        <v>52.376188094047023</v>
      </c>
    </row>
    <row r="464" spans="1:7">
      <c r="A464" s="28">
        <v>2070101</v>
      </c>
      <c r="B464" s="175" t="s">
        <v>66</v>
      </c>
      <c r="C464" s="219">
        <v>494</v>
      </c>
      <c r="D464" s="225">
        <v>298</v>
      </c>
      <c r="E464" s="219">
        <v>212</v>
      </c>
      <c r="F464" s="173">
        <f t="shared" si="84"/>
        <v>42.914979757085021</v>
      </c>
      <c r="G464" s="173">
        <f t="shared" si="85"/>
        <v>71.140939597315437</v>
      </c>
    </row>
    <row r="465" spans="1:7">
      <c r="A465" s="28">
        <v>2070102</v>
      </c>
      <c r="B465" s="175" t="s">
        <v>67</v>
      </c>
      <c r="C465" s="219"/>
      <c r="D465" s="225"/>
      <c r="E465" s="219"/>
      <c r="F465" s="173" t="e">
        <f t="shared" si="84"/>
        <v>#DIV/0!</v>
      </c>
      <c r="G465" s="173" t="e">
        <f t="shared" si="85"/>
        <v>#DIV/0!</v>
      </c>
    </row>
    <row r="466" spans="1:7">
      <c r="A466" s="28">
        <v>2070103</v>
      </c>
      <c r="B466" s="175" t="s">
        <v>68</v>
      </c>
      <c r="C466" s="219"/>
      <c r="D466" s="225"/>
      <c r="E466" s="219"/>
      <c r="F466" s="173" t="e">
        <f t="shared" si="84"/>
        <v>#DIV/0!</v>
      </c>
      <c r="G466" s="173" t="e">
        <f t="shared" si="85"/>
        <v>#DIV/0!</v>
      </c>
    </row>
    <row r="467" spans="1:7">
      <c r="A467" s="28">
        <v>2070104</v>
      </c>
      <c r="B467" s="175" t="s">
        <v>373</v>
      </c>
      <c r="C467" s="219">
        <v>125</v>
      </c>
      <c r="D467" s="225">
        <v>145</v>
      </c>
      <c r="E467" s="219">
        <v>123</v>
      </c>
      <c r="F467" s="173">
        <f t="shared" si="84"/>
        <v>98.4</v>
      </c>
      <c r="G467" s="173">
        <f t="shared" si="85"/>
        <v>84.827586206896555</v>
      </c>
    </row>
    <row r="468" spans="1:7">
      <c r="A468" s="28">
        <v>2070105</v>
      </c>
      <c r="B468" s="175" t="s">
        <v>374</v>
      </c>
      <c r="C468" s="219"/>
      <c r="D468" s="225"/>
      <c r="E468" s="219"/>
      <c r="F468" s="173" t="e">
        <f t="shared" si="84"/>
        <v>#DIV/0!</v>
      </c>
      <c r="G468" s="173" t="e">
        <f t="shared" si="85"/>
        <v>#DIV/0!</v>
      </c>
    </row>
    <row r="469" spans="1:7">
      <c r="A469" s="28">
        <v>2070106</v>
      </c>
      <c r="B469" s="175" t="s">
        <v>375</v>
      </c>
      <c r="C469" s="219"/>
      <c r="D469" s="225"/>
      <c r="E469" s="219"/>
      <c r="F469" s="173" t="e">
        <f t="shared" si="84"/>
        <v>#DIV/0!</v>
      </c>
      <c r="G469" s="173" t="e">
        <f t="shared" si="85"/>
        <v>#DIV/0!</v>
      </c>
    </row>
    <row r="470" spans="1:7">
      <c r="A470" s="28">
        <v>2070107</v>
      </c>
      <c r="B470" s="175" t="s">
        <v>376</v>
      </c>
      <c r="C470" s="219">
        <v>270</v>
      </c>
      <c r="D470" s="225">
        <v>298</v>
      </c>
      <c r="E470" s="219">
        <v>189</v>
      </c>
      <c r="F470" s="173">
        <f t="shared" si="84"/>
        <v>70</v>
      </c>
      <c r="G470" s="173">
        <f t="shared" si="85"/>
        <v>63.422818791946312</v>
      </c>
    </row>
    <row r="471" spans="1:7">
      <c r="A471" s="28">
        <v>2070108</v>
      </c>
      <c r="B471" s="175" t="s">
        <v>377</v>
      </c>
      <c r="C471" s="219">
        <v>29</v>
      </c>
      <c r="D471" s="225"/>
      <c r="E471" s="219"/>
      <c r="F471" s="173">
        <f t="shared" si="84"/>
        <v>0</v>
      </c>
      <c r="G471" s="173" t="e">
        <f t="shared" si="85"/>
        <v>#DIV/0!</v>
      </c>
    </row>
    <row r="472" spans="1:7">
      <c r="A472" s="28">
        <v>2070109</v>
      </c>
      <c r="B472" s="175" t="s">
        <v>378</v>
      </c>
      <c r="C472" s="219">
        <v>172</v>
      </c>
      <c r="D472" s="225">
        <v>165</v>
      </c>
      <c r="E472" s="219">
        <v>135</v>
      </c>
      <c r="F472" s="173">
        <f t="shared" si="84"/>
        <v>78.488372093023244</v>
      </c>
      <c r="G472" s="173">
        <f t="shared" si="85"/>
        <v>81.818181818181827</v>
      </c>
    </row>
    <row r="473" spans="1:7">
      <c r="A473" s="28">
        <v>2070110</v>
      </c>
      <c r="B473" s="175" t="s">
        <v>379</v>
      </c>
      <c r="C473" s="219"/>
      <c r="D473" s="225"/>
      <c r="E473" s="219"/>
      <c r="F473" s="173" t="e">
        <f t="shared" si="84"/>
        <v>#DIV/0!</v>
      </c>
      <c r="G473" s="173" t="e">
        <f t="shared" si="85"/>
        <v>#DIV/0!</v>
      </c>
    </row>
    <row r="474" spans="1:7">
      <c r="A474" s="28">
        <v>2070111</v>
      </c>
      <c r="B474" s="175" t="s">
        <v>380</v>
      </c>
      <c r="C474" s="219"/>
      <c r="D474" s="225">
        <v>7</v>
      </c>
      <c r="E474" s="219"/>
      <c r="F474" s="173" t="e">
        <f t="shared" si="84"/>
        <v>#DIV/0!</v>
      </c>
      <c r="G474" s="173">
        <f t="shared" si="85"/>
        <v>0</v>
      </c>
    </row>
    <row r="475" spans="1:7">
      <c r="A475" s="28">
        <v>2070112</v>
      </c>
      <c r="B475" s="175" t="s">
        <v>381</v>
      </c>
      <c r="C475" s="219">
        <v>108</v>
      </c>
      <c r="D475" s="225">
        <v>123</v>
      </c>
      <c r="E475" s="219">
        <v>101</v>
      </c>
      <c r="F475" s="173">
        <f t="shared" si="84"/>
        <v>93.518518518518519</v>
      </c>
      <c r="G475" s="173">
        <f t="shared" si="85"/>
        <v>82.113821138211378</v>
      </c>
    </row>
    <row r="476" spans="1:7">
      <c r="A476" s="28">
        <v>2070113</v>
      </c>
      <c r="B476" s="175" t="s">
        <v>382</v>
      </c>
      <c r="C476" s="219"/>
      <c r="D476" s="225"/>
      <c r="E476" s="219"/>
      <c r="F476" s="173" t="e">
        <f t="shared" si="84"/>
        <v>#DIV/0!</v>
      </c>
      <c r="G476" s="173" t="e">
        <f t="shared" si="85"/>
        <v>#DIV/0!</v>
      </c>
    </row>
    <row r="477" spans="1:7">
      <c r="A477" s="28">
        <v>2070114</v>
      </c>
      <c r="B477" s="175" t="s">
        <v>383</v>
      </c>
      <c r="C477" s="219"/>
      <c r="D477" s="225"/>
      <c r="E477" s="219"/>
      <c r="F477" s="173" t="e">
        <f t="shared" si="84"/>
        <v>#DIV/0!</v>
      </c>
      <c r="G477" s="173" t="e">
        <f t="shared" si="85"/>
        <v>#DIV/0!</v>
      </c>
    </row>
    <row r="478" spans="1:7">
      <c r="A478" s="28">
        <v>2070199</v>
      </c>
      <c r="B478" s="175" t="s">
        <v>384</v>
      </c>
      <c r="C478" s="219">
        <v>542</v>
      </c>
      <c r="D478" s="225">
        <v>963</v>
      </c>
      <c r="E478" s="219">
        <v>287</v>
      </c>
      <c r="F478" s="173">
        <f t="shared" si="84"/>
        <v>52.952029520295206</v>
      </c>
      <c r="G478" s="173">
        <f t="shared" si="85"/>
        <v>29.80269989615784</v>
      </c>
    </row>
    <row r="479" spans="1:7">
      <c r="A479" s="168">
        <v>20702</v>
      </c>
      <c r="B479" s="181" t="s">
        <v>385</v>
      </c>
      <c r="C479" s="218">
        <f>SUM(C480:C486)</f>
        <v>209</v>
      </c>
      <c r="D479" s="170">
        <f>SUM(D480:D486)</f>
        <v>282</v>
      </c>
      <c r="E479" s="218">
        <f t="shared" ref="E479" si="89">SUM(E480:E486)</f>
        <v>53</v>
      </c>
      <c r="F479" s="171">
        <f t="shared" si="84"/>
        <v>25.358851674641148</v>
      </c>
      <c r="G479" s="171">
        <f t="shared" si="85"/>
        <v>18.794326241134751</v>
      </c>
    </row>
    <row r="480" spans="1:7">
      <c r="A480" s="28">
        <v>2070201</v>
      </c>
      <c r="B480" s="175" t="s">
        <v>66</v>
      </c>
      <c r="C480" s="219"/>
      <c r="D480" s="225"/>
      <c r="E480" s="219"/>
      <c r="F480" s="173" t="e">
        <f t="shared" si="84"/>
        <v>#DIV/0!</v>
      </c>
      <c r="G480" s="173" t="e">
        <f t="shared" si="85"/>
        <v>#DIV/0!</v>
      </c>
    </row>
    <row r="481" spans="1:7">
      <c r="A481" s="28">
        <v>2070202</v>
      </c>
      <c r="B481" s="175" t="s">
        <v>67</v>
      </c>
      <c r="C481" s="219"/>
      <c r="D481" s="225"/>
      <c r="E481" s="219"/>
      <c r="F481" s="173" t="e">
        <f t="shared" si="84"/>
        <v>#DIV/0!</v>
      </c>
      <c r="G481" s="173" t="e">
        <f t="shared" si="85"/>
        <v>#DIV/0!</v>
      </c>
    </row>
    <row r="482" spans="1:7">
      <c r="A482" s="28">
        <v>2070203</v>
      </c>
      <c r="B482" s="175" t="s">
        <v>68</v>
      </c>
      <c r="C482" s="219"/>
      <c r="D482" s="225"/>
      <c r="E482" s="219"/>
      <c r="F482" s="173" t="e">
        <f t="shared" si="84"/>
        <v>#DIV/0!</v>
      </c>
      <c r="G482" s="173" t="e">
        <f t="shared" si="85"/>
        <v>#DIV/0!</v>
      </c>
    </row>
    <row r="483" spans="1:7">
      <c r="A483" s="28">
        <v>2070204</v>
      </c>
      <c r="B483" s="175" t="s">
        <v>386</v>
      </c>
      <c r="C483" s="219">
        <v>107</v>
      </c>
      <c r="D483" s="225">
        <v>77</v>
      </c>
      <c r="E483" s="219"/>
      <c r="F483" s="173">
        <f t="shared" si="84"/>
        <v>0</v>
      </c>
      <c r="G483" s="173">
        <f t="shared" si="85"/>
        <v>0</v>
      </c>
    </row>
    <row r="484" spans="1:7">
      <c r="A484" s="28">
        <v>2070205</v>
      </c>
      <c r="B484" s="175" t="s">
        <v>387</v>
      </c>
      <c r="C484" s="219">
        <v>48</v>
      </c>
      <c r="D484" s="225">
        <v>145</v>
      </c>
      <c r="E484" s="219"/>
      <c r="F484" s="173">
        <f t="shared" si="84"/>
        <v>0</v>
      </c>
      <c r="G484" s="173">
        <f t="shared" si="85"/>
        <v>0</v>
      </c>
    </row>
    <row r="485" spans="1:7">
      <c r="A485" s="28">
        <v>2070206</v>
      </c>
      <c r="B485" s="175" t="s">
        <v>388</v>
      </c>
      <c r="C485" s="219"/>
      <c r="D485" s="225"/>
      <c r="E485" s="219"/>
      <c r="F485" s="173" t="e">
        <f t="shared" si="84"/>
        <v>#DIV/0!</v>
      </c>
      <c r="G485" s="173" t="e">
        <f t="shared" si="85"/>
        <v>#DIV/0!</v>
      </c>
    </row>
    <row r="486" spans="1:7">
      <c r="A486" s="28">
        <v>2070299</v>
      </c>
      <c r="B486" s="175" t="s">
        <v>389</v>
      </c>
      <c r="C486" s="219">
        <v>54</v>
      </c>
      <c r="D486" s="225">
        <v>60</v>
      </c>
      <c r="E486" s="219">
        <v>53</v>
      </c>
      <c r="F486" s="173">
        <f t="shared" si="84"/>
        <v>98.148148148148152</v>
      </c>
      <c r="G486" s="173">
        <f t="shared" si="85"/>
        <v>88.333333333333329</v>
      </c>
    </row>
    <row r="487" spans="1:7">
      <c r="A487" s="168">
        <v>20703</v>
      </c>
      <c r="B487" s="181" t="s">
        <v>390</v>
      </c>
      <c r="C487" s="218">
        <f>SUM(C488:C497)</f>
        <v>82</v>
      </c>
      <c r="D487" s="170">
        <f>SUM(D488:D497)</f>
        <v>164</v>
      </c>
      <c r="E487" s="218">
        <f t="shared" ref="E487" si="90">SUM(E488:E497)</f>
        <v>61</v>
      </c>
      <c r="F487" s="171">
        <f t="shared" si="84"/>
        <v>74.390243902439025</v>
      </c>
      <c r="G487" s="171">
        <f t="shared" si="85"/>
        <v>37.195121951219512</v>
      </c>
    </row>
    <row r="488" spans="1:7">
      <c r="A488" s="28">
        <v>2070301</v>
      </c>
      <c r="B488" s="175" t="s">
        <v>66</v>
      </c>
      <c r="C488" s="219"/>
      <c r="D488" s="225"/>
      <c r="E488" s="219"/>
      <c r="F488" s="173" t="e">
        <f t="shared" si="84"/>
        <v>#DIV/0!</v>
      </c>
      <c r="G488" s="173" t="e">
        <f t="shared" si="85"/>
        <v>#DIV/0!</v>
      </c>
    </row>
    <row r="489" spans="1:7">
      <c r="A489" s="28">
        <v>2070302</v>
      </c>
      <c r="B489" s="175" t="s">
        <v>67</v>
      </c>
      <c r="C489" s="219"/>
      <c r="D489" s="225"/>
      <c r="E489" s="219"/>
      <c r="F489" s="173" t="e">
        <f t="shared" si="84"/>
        <v>#DIV/0!</v>
      </c>
      <c r="G489" s="173" t="e">
        <f t="shared" si="85"/>
        <v>#DIV/0!</v>
      </c>
    </row>
    <row r="490" spans="1:7">
      <c r="A490" s="28">
        <v>2070303</v>
      </c>
      <c r="B490" s="175" t="s">
        <v>68</v>
      </c>
      <c r="C490" s="219"/>
      <c r="D490" s="225"/>
      <c r="E490" s="219"/>
      <c r="F490" s="173" t="e">
        <f t="shared" si="84"/>
        <v>#DIV/0!</v>
      </c>
      <c r="G490" s="173" t="e">
        <f t="shared" si="85"/>
        <v>#DIV/0!</v>
      </c>
    </row>
    <row r="491" spans="1:7">
      <c r="A491" s="28">
        <v>2070304</v>
      </c>
      <c r="B491" s="175" t="s">
        <v>391</v>
      </c>
      <c r="C491" s="219"/>
      <c r="D491" s="225"/>
      <c r="E491" s="219"/>
      <c r="F491" s="173" t="e">
        <f t="shared" si="84"/>
        <v>#DIV/0!</v>
      </c>
      <c r="G491" s="173" t="e">
        <f t="shared" si="85"/>
        <v>#DIV/0!</v>
      </c>
    </row>
    <row r="492" spans="1:7">
      <c r="A492" s="28">
        <v>2070305</v>
      </c>
      <c r="B492" s="175" t="s">
        <v>392</v>
      </c>
      <c r="C492" s="219"/>
      <c r="D492" s="225"/>
      <c r="E492" s="219"/>
      <c r="F492" s="173" t="e">
        <f t="shared" si="84"/>
        <v>#DIV/0!</v>
      </c>
      <c r="G492" s="173" t="e">
        <f t="shared" si="85"/>
        <v>#DIV/0!</v>
      </c>
    </row>
    <row r="493" spans="1:7">
      <c r="A493" s="28">
        <v>2070306</v>
      </c>
      <c r="B493" s="175" t="s">
        <v>393</v>
      </c>
      <c r="C493" s="219"/>
      <c r="D493" s="225"/>
      <c r="E493" s="219"/>
      <c r="F493" s="173" t="e">
        <f t="shared" si="84"/>
        <v>#DIV/0!</v>
      </c>
      <c r="G493" s="173" t="e">
        <f t="shared" si="85"/>
        <v>#DIV/0!</v>
      </c>
    </row>
    <row r="494" spans="1:7">
      <c r="A494" s="28">
        <v>2070307</v>
      </c>
      <c r="B494" s="175" t="s">
        <v>394</v>
      </c>
      <c r="C494" s="219"/>
      <c r="D494" s="225"/>
      <c r="E494" s="219"/>
      <c r="F494" s="173" t="e">
        <f t="shared" si="84"/>
        <v>#DIV/0!</v>
      </c>
      <c r="G494" s="173" t="e">
        <f t="shared" si="85"/>
        <v>#DIV/0!</v>
      </c>
    </row>
    <row r="495" spans="1:7">
      <c r="A495" s="28">
        <v>2070308</v>
      </c>
      <c r="B495" s="175" t="s">
        <v>395</v>
      </c>
      <c r="C495" s="219">
        <v>74</v>
      </c>
      <c r="D495" s="225">
        <v>154</v>
      </c>
      <c r="E495" s="219">
        <v>61</v>
      </c>
      <c r="F495" s="173">
        <f t="shared" si="84"/>
        <v>82.432432432432435</v>
      </c>
      <c r="G495" s="173">
        <f t="shared" si="85"/>
        <v>39.61038961038961</v>
      </c>
    </row>
    <row r="496" spans="1:7">
      <c r="A496" s="28">
        <v>2070309</v>
      </c>
      <c r="B496" s="175" t="s">
        <v>396</v>
      </c>
      <c r="C496" s="219"/>
      <c r="D496" s="225"/>
      <c r="E496" s="219"/>
      <c r="F496" s="173" t="e">
        <f t="shared" si="84"/>
        <v>#DIV/0!</v>
      </c>
      <c r="G496" s="173" t="e">
        <f t="shared" si="85"/>
        <v>#DIV/0!</v>
      </c>
    </row>
    <row r="497" spans="1:7">
      <c r="A497" s="28">
        <v>2070399</v>
      </c>
      <c r="B497" s="175" t="s">
        <v>397</v>
      </c>
      <c r="C497" s="219">
        <v>8</v>
      </c>
      <c r="D497" s="225">
        <v>10</v>
      </c>
      <c r="E497" s="219"/>
      <c r="F497" s="173">
        <f t="shared" si="84"/>
        <v>0</v>
      </c>
      <c r="G497" s="173">
        <f t="shared" si="85"/>
        <v>0</v>
      </c>
    </row>
    <row r="498" spans="1:7">
      <c r="A498" s="168">
        <v>20706</v>
      </c>
      <c r="B498" s="181" t="s">
        <v>398</v>
      </c>
      <c r="C498" s="218">
        <f>SUM(C499:C506)</f>
        <v>0</v>
      </c>
      <c r="D498" s="170">
        <f>SUM(D499:D506)</f>
        <v>0</v>
      </c>
      <c r="E498" s="218">
        <f t="shared" ref="E498" si="91">SUM(E499:E506)</f>
        <v>0</v>
      </c>
      <c r="F498" s="171" t="e">
        <f t="shared" si="84"/>
        <v>#DIV/0!</v>
      </c>
      <c r="G498" s="171" t="e">
        <f t="shared" si="85"/>
        <v>#DIV/0!</v>
      </c>
    </row>
    <row r="499" spans="1:7">
      <c r="A499" s="28">
        <v>2070601</v>
      </c>
      <c r="B499" s="175" t="s">
        <v>66</v>
      </c>
      <c r="C499" s="219"/>
      <c r="D499" s="225"/>
      <c r="E499" s="219"/>
      <c r="F499" s="173" t="e">
        <f t="shared" si="84"/>
        <v>#DIV/0!</v>
      </c>
      <c r="G499" s="173" t="e">
        <f t="shared" si="85"/>
        <v>#DIV/0!</v>
      </c>
    </row>
    <row r="500" spans="1:7">
      <c r="A500" s="28">
        <v>2070602</v>
      </c>
      <c r="B500" s="175" t="s">
        <v>67</v>
      </c>
      <c r="C500" s="219"/>
      <c r="D500" s="225"/>
      <c r="E500" s="219"/>
      <c r="F500" s="173" t="e">
        <f t="shared" si="84"/>
        <v>#DIV/0!</v>
      </c>
      <c r="G500" s="173" t="e">
        <f t="shared" si="85"/>
        <v>#DIV/0!</v>
      </c>
    </row>
    <row r="501" spans="1:7">
      <c r="A501" s="28">
        <v>2070603</v>
      </c>
      <c r="B501" s="175" t="s">
        <v>68</v>
      </c>
      <c r="C501" s="219"/>
      <c r="D501" s="225"/>
      <c r="E501" s="219"/>
      <c r="F501" s="173" t="e">
        <f t="shared" si="84"/>
        <v>#DIV/0!</v>
      </c>
      <c r="G501" s="173" t="e">
        <f t="shared" si="85"/>
        <v>#DIV/0!</v>
      </c>
    </row>
    <row r="502" spans="1:7">
      <c r="A502" s="28">
        <v>2070604</v>
      </c>
      <c r="B502" s="175" t="s">
        <v>399</v>
      </c>
      <c r="C502" s="219"/>
      <c r="D502" s="225"/>
      <c r="E502" s="219"/>
      <c r="F502" s="173" t="e">
        <f t="shared" si="84"/>
        <v>#DIV/0!</v>
      </c>
      <c r="G502" s="173" t="e">
        <f t="shared" si="85"/>
        <v>#DIV/0!</v>
      </c>
    </row>
    <row r="503" spans="1:7">
      <c r="A503" s="28">
        <v>2070605</v>
      </c>
      <c r="B503" s="175" t="s">
        <v>400</v>
      </c>
      <c r="C503" s="219"/>
      <c r="D503" s="225"/>
      <c r="E503" s="219"/>
      <c r="F503" s="173" t="e">
        <f t="shared" si="84"/>
        <v>#DIV/0!</v>
      </c>
      <c r="G503" s="173" t="e">
        <f t="shared" si="85"/>
        <v>#DIV/0!</v>
      </c>
    </row>
    <row r="504" spans="1:7">
      <c r="A504" s="28">
        <v>2070606</v>
      </c>
      <c r="B504" s="175" t="s">
        <v>401</v>
      </c>
      <c r="C504" s="219"/>
      <c r="D504" s="225"/>
      <c r="E504" s="219"/>
      <c r="F504" s="173" t="e">
        <f t="shared" si="84"/>
        <v>#DIV/0!</v>
      </c>
      <c r="G504" s="173" t="e">
        <f t="shared" si="85"/>
        <v>#DIV/0!</v>
      </c>
    </row>
    <row r="505" spans="1:7">
      <c r="A505" s="28">
        <v>2070607</v>
      </c>
      <c r="B505" s="175" t="s">
        <v>402</v>
      </c>
      <c r="C505" s="219"/>
      <c r="D505" s="225"/>
      <c r="E505" s="219"/>
      <c r="F505" s="173" t="e">
        <f t="shared" si="84"/>
        <v>#DIV/0!</v>
      </c>
      <c r="G505" s="173" t="e">
        <f t="shared" si="85"/>
        <v>#DIV/0!</v>
      </c>
    </row>
    <row r="506" spans="1:7">
      <c r="A506" s="28">
        <v>2070699</v>
      </c>
      <c r="B506" s="175" t="s">
        <v>403</v>
      </c>
      <c r="C506" s="219"/>
      <c r="D506" s="225"/>
      <c r="E506" s="219"/>
      <c r="F506" s="173" t="e">
        <f t="shared" si="84"/>
        <v>#DIV/0!</v>
      </c>
      <c r="G506" s="173" t="e">
        <f t="shared" si="85"/>
        <v>#DIV/0!</v>
      </c>
    </row>
    <row r="507" spans="1:7">
      <c r="A507" s="168">
        <v>20708</v>
      </c>
      <c r="B507" s="181" t="s">
        <v>404</v>
      </c>
      <c r="C507" s="218">
        <f>SUM(C508:C514)</f>
        <v>1469</v>
      </c>
      <c r="D507" s="170">
        <f>SUM(D508:D514)</f>
        <v>1609</v>
      </c>
      <c r="E507" s="218">
        <f t="shared" ref="E507" si="92">SUM(E508:E514)</f>
        <v>1045</v>
      </c>
      <c r="F507" s="171">
        <f t="shared" si="84"/>
        <v>71.136827773995918</v>
      </c>
      <c r="G507" s="171">
        <f t="shared" si="85"/>
        <v>64.947172156619018</v>
      </c>
    </row>
    <row r="508" spans="1:7">
      <c r="A508" s="28">
        <v>2070801</v>
      </c>
      <c r="B508" s="175" t="s">
        <v>66</v>
      </c>
      <c r="C508" s="219"/>
      <c r="D508" s="225"/>
      <c r="E508" s="219"/>
      <c r="F508" s="173" t="e">
        <f t="shared" si="84"/>
        <v>#DIV/0!</v>
      </c>
      <c r="G508" s="173" t="e">
        <f t="shared" si="85"/>
        <v>#DIV/0!</v>
      </c>
    </row>
    <row r="509" spans="1:7">
      <c r="A509" s="28">
        <v>2070802</v>
      </c>
      <c r="B509" s="175" t="s">
        <v>67</v>
      </c>
      <c r="C509" s="219"/>
      <c r="D509" s="225"/>
      <c r="E509" s="219"/>
      <c r="F509" s="173" t="e">
        <f t="shared" si="84"/>
        <v>#DIV/0!</v>
      </c>
      <c r="G509" s="173" t="e">
        <f t="shared" si="85"/>
        <v>#DIV/0!</v>
      </c>
    </row>
    <row r="510" spans="1:7">
      <c r="A510" s="28">
        <v>2070803</v>
      </c>
      <c r="B510" s="175" t="s">
        <v>68</v>
      </c>
      <c r="C510" s="219"/>
      <c r="D510" s="225"/>
      <c r="E510" s="219"/>
      <c r="F510" s="173" t="e">
        <f t="shared" si="84"/>
        <v>#DIV/0!</v>
      </c>
      <c r="G510" s="173" t="e">
        <f t="shared" si="85"/>
        <v>#DIV/0!</v>
      </c>
    </row>
    <row r="511" spans="1:7">
      <c r="A511" s="28">
        <v>2070806</v>
      </c>
      <c r="B511" s="175" t="s">
        <v>405</v>
      </c>
      <c r="C511" s="219"/>
      <c r="D511" s="225"/>
      <c r="E511" s="219"/>
      <c r="F511" s="173" t="e">
        <f t="shared" si="84"/>
        <v>#DIV/0!</v>
      </c>
      <c r="G511" s="173" t="e">
        <f t="shared" si="85"/>
        <v>#DIV/0!</v>
      </c>
    </row>
    <row r="512" spans="1:7">
      <c r="A512" s="28">
        <v>2070807</v>
      </c>
      <c r="B512" s="175" t="s">
        <v>406</v>
      </c>
      <c r="C512" s="219"/>
      <c r="D512" s="225"/>
      <c r="E512" s="219"/>
      <c r="F512" s="173" t="e">
        <f t="shared" si="84"/>
        <v>#DIV/0!</v>
      </c>
      <c r="G512" s="173" t="e">
        <f t="shared" si="85"/>
        <v>#DIV/0!</v>
      </c>
    </row>
    <row r="513" spans="1:7">
      <c r="A513" s="28">
        <v>2070808</v>
      </c>
      <c r="B513" s="175" t="s">
        <v>407</v>
      </c>
      <c r="C513" s="219">
        <v>1103</v>
      </c>
      <c r="D513" s="225">
        <v>1509</v>
      </c>
      <c r="E513" s="219">
        <v>845</v>
      </c>
      <c r="F513" s="173">
        <f t="shared" si="84"/>
        <v>76.609247506799633</v>
      </c>
      <c r="G513" s="173">
        <f t="shared" si="85"/>
        <v>55.997349237905901</v>
      </c>
    </row>
    <row r="514" spans="1:7">
      <c r="A514" s="28">
        <v>2070899</v>
      </c>
      <c r="B514" s="175" t="s">
        <v>408</v>
      </c>
      <c r="C514" s="219">
        <v>366</v>
      </c>
      <c r="D514" s="225">
        <v>100</v>
      </c>
      <c r="E514" s="219">
        <v>200</v>
      </c>
      <c r="F514" s="173">
        <f t="shared" si="84"/>
        <v>54.644808743169406</v>
      </c>
      <c r="G514" s="173">
        <f t="shared" si="85"/>
        <v>200</v>
      </c>
    </row>
    <row r="515" spans="1:7">
      <c r="A515" s="168">
        <v>20799</v>
      </c>
      <c r="B515" s="181" t="s">
        <v>409</v>
      </c>
      <c r="C515" s="218">
        <f>SUM(C516:C518)</f>
        <v>0</v>
      </c>
      <c r="D515" s="170">
        <f>SUM(D516:D518)</f>
        <v>0</v>
      </c>
      <c r="E515" s="218">
        <f t="shared" ref="E515" si="93">SUM(E516:E518)</f>
        <v>0</v>
      </c>
      <c r="F515" s="171" t="e">
        <f t="shared" si="84"/>
        <v>#DIV/0!</v>
      </c>
      <c r="G515" s="171" t="e">
        <f t="shared" si="85"/>
        <v>#DIV/0!</v>
      </c>
    </row>
    <row r="516" spans="1:7">
      <c r="A516" s="28">
        <v>2079902</v>
      </c>
      <c r="B516" s="175" t="s">
        <v>410</v>
      </c>
      <c r="C516" s="219"/>
      <c r="D516" s="225"/>
      <c r="E516" s="219"/>
      <c r="F516" s="173" t="e">
        <f t="shared" si="84"/>
        <v>#DIV/0!</v>
      </c>
      <c r="G516" s="173" t="e">
        <f t="shared" si="85"/>
        <v>#DIV/0!</v>
      </c>
    </row>
    <row r="517" spans="1:7">
      <c r="A517" s="28">
        <v>2079903</v>
      </c>
      <c r="B517" s="175" t="s">
        <v>411</v>
      </c>
      <c r="C517" s="219"/>
      <c r="D517" s="225"/>
      <c r="E517" s="219"/>
      <c r="F517" s="173" t="e">
        <f t="shared" si="84"/>
        <v>#DIV/0!</v>
      </c>
      <c r="G517" s="173" t="e">
        <f t="shared" si="85"/>
        <v>#DIV/0!</v>
      </c>
    </row>
    <row r="518" spans="1:7">
      <c r="A518" s="28">
        <v>2079999</v>
      </c>
      <c r="B518" s="175" t="s">
        <v>412</v>
      </c>
      <c r="C518" s="219"/>
      <c r="D518" s="225"/>
      <c r="E518" s="219"/>
      <c r="F518" s="173" t="e">
        <f t="shared" ref="F518:F581" si="94">E518/C518*100</f>
        <v>#DIV/0!</v>
      </c>
      <c r="G518" s="173" t="e">
        <f t="shared" si="85"/>
        <v>#DIV/0!</v>
      </c>
    </row>
    <row r="519" spans="1:7">
      <c r="A519" s="164">
        <v>208</v>
      </c>
      <c r="B519" s="165" t="s">
        <v>413</v>
      </c>
      <c r="C519" s="217">
        <f>C520+C539+C547+C549+C558+C562+C572+C581+C588+C596+C605+C611+C614+C617+C620+C623+C626+C630+C634+C642+C645</f>
        <v>40105</v>
      </c>
      <c r="D519" s="166">
        <f>D520+D539+D547+D549+D558+D562+D572+D581+D588+D596+D605+D611+D614+D617+D620+D623+D626+D630+D634+D642+D645</f>
        <v>47610</v>
      </c>
      <c r="E519" s="217">
        <f t="shared" ref="E519" si="95">E520+E539+E547+E549+E558+E562+E572+E581+E588+E596+E605+E611+E614+E617+E620+E623+E626+E630+E634+E642+E645</f>
        <v>14709</v>
      </c>
      <c r="F519" s="167">
        <f t="shared" si="94"/>
        <v>36.676224909612273</v>
      </c>
      <c r="G519" s="167">
        <f t="shared" ref="G519:G582" si="96">E519/D519*100</f>
        <v>30.894770006301197</v>
      </c>
    </row>
    <row r="520" spans="1:7">
      <c r="A520" s="168">
        <v>20801</v>
      </c>
      <c r="B520" s="181" t="s">
        <v>414</v>
      </c>
      <c r="C520" s="218">
        <f>SUM(C521:C538)</f>
        <v>1833</v>
      </c>
      <c r="D520" s="170">
        <f>SUM(D521:D538)</f>
        <v>1976</v>
      </c>
      <c r="E520" s="218">
        <f t="shared" ref="E520" si="97">SUM(E521:E538)</f>
        <v>1351</v>
      </c>
      <c r="F520" s="171">
        <f t="shared" si="94"/>
        <v>73.70430987452265</v>
      </c>
      <c r="G520" s="171">
        <f t="shared" si="96"/>
        <v>68.370445344129564</v>
      </c>
    </row>
    <row r="521" spans="1:7">
      <c r="A521" s="28">
        <v>2080101</v>
      </c>
      <c r="B521" s="175" t="s">
        <v>66</v>
      </c>
      <c r="C521" s="219">
        <v>345</v>
      </c>
      <c r="D521" s="225">
        <v>1042</v>
      </c>
      <c r="E521" s="219">
        <v>853</v>
      </c>
      <c r="F521" s="173">
        <f t="shared" si="94"/>
        <v>247.24637681159419</v>
      </c>
      <c r="G521" s="173">
        <f t="shared" si="96"/>
        <v>81.861804222648743</v>
      </c>
    </row>
    <row r="522" spans="1:7">
      <c r="A522" s="28">
        <v>2080102</v>
      </c>
      <c r="B522" s="175" t="s">
        <v>67</v>
      </c>
      <c r="C522" s="219"/>
      <c r="D522" s="225"/>
      <c r="E522" s="219"/>
      <c r="F522" s="173" t="e">
        <f t="shared" si="94"/>
        <v>#DIV/0!</v>
      </c>
      <c r="G522" s="173" t="e">
        <f t="shared" si="96"/>
        <v>#DIV/0!</v>
      </c>
    </row>
    <row r="523" spans="1:7">
      <c r="A523" s="28">
        <v>2080103</v>
      </c>
      <c r="B523" s="175" t="s">
        <v>68</v>
      </c>
      <c r="C523" s="219"/>
      <c r="D523" s="225"/>
      <c r="E523" s="219"/>
      <c r="F523" s="173" t="e">
        <f t="shared" si="94"/>
        <v>#DIV/0!</v>
      </c>
      <c r="G523" s="173" t="e">
        <f t="shared" si="96"/>
        <v>#DIV/0!</v>
      </c>
    </row>
    <row r="524" spans="1:7">
      <c r="A524" s="28">
        <v>2080104</v>
      </c>
      <c r="B524" s="175" t="s">
        <v>415</v>
      </c>
      <c r="C524" s="219"/>
      <c r="D524" s="225"/>
      <c r="E524" s="219"/>
      <c r="F524" s="173" t="e">
        <f t="shared" si="94"/>
        <v>#DIV/0!</v>
      </c>
      <c r="G524" s="173" t="e">
        <f t="shared" si="96"/>
        <v>#DIV/0!</v>
      </c>
    </row>
    <row r="525" spans="1:7">
      <c r="A525" s="28">
        <v>2080105</v>
      </c>
      <c r="B525" s="175" t="s">
        <v>416</v>
      </c>
      <c r="C525" s="219">
        <v>134</v>
      </c>
      <c r="D525" s="225">
        <v>6</v>
      </c>
      <c r="E525" s="219">
        <v>50</v>
      </c>
      <c r="F525" s="173">
        <f t="shared" si="94"/>
        <v>37.313432835820898</v>
      </c>
      <c r="G525" s="173">
        <f t="shared" si="96"/>
        <v>833.33333333333337</v>
      </c>
    </row>
    <row r="526" spans="1:7">
      <c r="A526" s="28">
        <v>2080106</v>
      </c>
      <c r="B526" s="175" t="s">
        <v>417</v>
      </c>
      <c r="C526" s="219">
        <v>501</v>
      </c>
      <c r="D526" s="225"/>
      <c r="E526" s="219">
        <v>110</v>
      </c>
      <c r="F526" s="173">
        <f t="shared" si="94"/>
        <v>21.956087824351297</v>
      </c>
      <c r="G526" s="173" t="e">
        <f t="shared" si="96"/>
        <v>#DIV/0!</v>
      </c>
    </row>
    <row r="527" spans="1:7">
      <c r="A527" s="28">
        <v>2080107</v>
      </c>
      <c r="B527" s="175" t="s">
        <v>418</v>
      </c>
      <c r="C527" s="219"/>
      <c r="D527" s="225"/>
      <c r="E527" s="219"/>
      <c r="F527" s="173" t="e">
        <f t="shared" si="94"/>
        <v>#DIV/0!</v>
      </c>
      <c r="G527" s="173" t="e">
        <f t="shared" si="96"/>
        <v>#DIV/0!</v>
      </c>
    </row>
    <row r="528" spans="1:7">
      <c r="A528" s="28">
        <v>2080108</v>
      </c>
      <c r="B528" s="175" t="s">
        <v>107</v>
      </c>
      <c r="C528" s="219"/>
      <c r="D528" s="225"/>
      <c r="E528" s="219"/>
      <c r="F528" s="173" t="e">
        <f t="shared" si="94"/>
        <v>#DIV/0!</v>
      </c>
      <c r="G528" s="173" t="e">
        <f t="shared" si="96"/>
        <v>#DIV/0!</v>
      </c>
    </row>
    <row r="529" spans="1:7">
      <c r="A529" s="28">
        <v>2080109</v>
      </c>
      <c r="B529" s="175" t="s">
        <v>419</v>
      </c>
      <c r="C529" s="219">
        <v>397</v>
      </c>
      <c r="D529" s="225">
        <v>216</v>
      </c>
      <c r="E529" s="219"/>
      <c r="F529" s="173">
        <f t="shared" si="94"/>
        <v>0</v>
      </c>
      <c r="G529" s="173">
        <f t="shared" si="96"/>
        <v>0</v>
      </c>
    </row>
    <row r="530" spans="1:7">
      <c r="A530" s="28">
        <v>2080110</v>
      </c>
      <c r="B530" s="175" t="s">
        <v>420</v>
      </c>
      <c r="C530" s="219"/>
      <c r="D530" s="225"/>
      <c r="E530" s="219"/>
      <c r="F530" s="173" t="e">
        <f t="shared" si="94"/>
        <v>#DIV/0!</v>
      </c>
      <c r="G530" s="173" t="e">
        <f t="shared" si="96"/>
        <v>#DIV/0!</v>
      </c>
    </row>
    <row r="531" spans="1:7">
      <c r="A531" s="28">
        <v>2080111</v>
      </c>
      <c r="B531" s="175" t="s">
        <v>421</v>
      </c>
      <c r="C531" s="219"/>
      <c r="D531" s="225"/>
      <c r="E531" s="219"/>
      <c r="F531" s="173" t="e">
        <f t="shared" si="94"/>
        <v>#DIV/0!</v>
      </c>
      <c r="G531" s="173" t="e">
        <f t="shared" si="96"/>
        <v>#DIV/0!</v>
      </c>
    </row>
    <row r="532" spans="1:7">
      <c r="A532" s="28">
        <v>2080112</v>
      </c>
      <c r="B532" s="175" t="s">
        <v>422</v>
      </c>
      <c r="C532" s="219">
        <v>49</v>
      </c>
      <c r="D532" s="225">
        <v>11</v>
      </c>
      <c r="E532" s="219"/>
      <c r="F532" s="173">
        <f t="shared" si="94"/>
        <v>0</v>
      </c>
      <c r="G532" s="173">
        <f t="shared" si="96"/>
        <v>0</v>
      </c>
    </row>
    <row r="533" spans="1:7">
      <c r="A533" s="28">
        <v>2080113</v>
      </c>
      <c r="B533" s="175" t="s">
        <v>423</v>
      </c>
      <c r="C533" s="219"/>
      <c r="D533" s="225"/>
      <c r="E533" s="219"/>
      <c r="F533" s="173" t="e">
        <f t="shared" si="94"/>
        <v>#DIV/0!</v>
      </c>
      <c r="G533" s="173" t="e">
        <f t="shared" si="96"/>
        <v>#DIV/0!</v>
      </c>
    </row>
    <row r="534" spans="1:7">
      <c r="A534" s="28">
        <v>2080114</v>
      </c>
      <c r="B534" s="175" t="s">
        <v>424</v>
      </c>
      <c r="C534" s="219"/>
      <c r="D534" s="225"/>
      <c r="E534" s="219"/>
      <c r="F534" s="173" t="e">
        <f t="shared" si="94"/>
        <v>#DIV/0!</v>
      </c>
      <c r="G534" s="173" t="e">
        <f t="shared" si="96"/>
        <v>#DIV/0!</v>
      </c>
    </row>
    <row r="535" spans="1:7">
      <c r="A535" s="28">
        <v>2080115</v>
      </c>
      <c r="B535" s="175" t="s">
        <v>425</v>
      </c>
      <c r="C535" s="219"/>
      <c r="D535" s="225"/>
      <c r="E535" s="219"/>
      <c r="F535" s="173" t="e">
        <f t="shared" si="94"/>
        <v>#DIV/0!</v>
      </c>
      <c r="G535" s="173" t="e">
        <f t="shared" si="96"/>
        <v>#DIV/0!</v>
      </c>
    </row>
    <row r="536" spans="1:7">
      <c r="A536" s="28">
        <v>2080116</v>
      </c>
      <c r="B536" s="175" t="s">
        <v>426</v>
      </c>
      <c r="C536" s="219"/>
      <c r="D536" s="225"/>
      <c r="E536" s="219"/>
      <c r="F536" s="173" t="e">
        <f t="shared" si="94"/>
        <v>#DIV/0!</v>
      </c>
      <c r="G536" s="173" t="e">
        <f t="shared" si="96"/>
        <v>#DIV/0!</v>
      </c>
    </row>
    <row r="537" spans="1:7">
      <c r="A537" s="28">
        <v>2080150</v>
      </c>
      <c r="B537" s="175" t="s">
        <v>75</v>
      </c>
      <c r="C537" s="219">
        <v>124</v>
      </c>
      <c r="D537" s="225">
        <v>372</v>
      </c>
      <c r="E537" s="219">
        <v>338</v>
      </c>
      <c r="F537" s="173">
        <f t="shared" si="94"/>
        <v>272.58064516129031</v>
      </c>
      <c r="G537" s="173">
        <f t="shared" si="96"/>
        <v>90.86021505376344</v>
      </c>
    </row>
    <row r="538" spans="1:7">
      <c r="A538" s="28">
        <v>2080199</v>
      </c>
      <c r="B538" s="175" t="s">
        <v>427</v>
      </c>
      <c r="C538" s="219">
        <v>283</v>
      </c>
      <c r="D538" s="225">
        <v>329</v>
      </c>
      <c r="E538" s="219"/>
      <c r="F538" s="173">
        <f t="shared" si="94"/>
        <v>0</v>
      </c>
      <c r="G538" s="173">
        <f t="shared" si="96"/>
        <v>0</v>
      </c>
    </row>
    <row r="539" spans="1:7">
      <c r="A539" s="168">
        <v>20802</v>
      </c>
      <c r="B539" s="181" t="s">
        <v>428</v>
      </c>
      <c r="C539" s="218">
        <f>SUM(C540:C546)</f>
        <v>1490</v>
      </c>
      <c r="D539" s="170">
        <f>SUM(D540:D546)</f>
        <v>1360</v>
      </c>
      <c r="E539" s="218">
        <f t="shared" ref="E539" si="98">SUM(E540:E546)</f>
        <v>1073</v>
      </c>
      <c r="F539" s="171">
        <f t="shared" si="94"/>
        <v>72.013422818791952</v>
      </c>
      <c r="G539" s="171">
        <f t="shared" si="96"/>
        <v>78.897058823529406</v>
      </c>
    </row>
    <row r="540" spans="1:7">
      <c r="A540" s="28">
        <v>2080201</v>
      </c>
      <c r="B540" s="175" t="s">
        <v>66</v>
      </c>
      <c r="C540" s="219">
        <v>268</v>
      </c>
      <c r="D540" s="225">
        <v>269</v>
      </c>
      <c r="E540" s="219">
        <v>211</v>
      </c>
      <c r="F540" s="173">
        <f t="shared" si="94"/>
        <v>78.731343283582092</v>
      </c>
      <c r="G540" s="173">
        <f t="shared" si="96"/>
        <v>78.438661710037167</v>
      </c>
    </row>
    <row r="541" spans="1:7">
      <c r="A541" s="28">
        <v>2080202</v>
      </c>
      <c r="B541" s="175" t="s">
        <v>67</v>
      </c>
      <c r="C541" s="219"/>
      <c r="D541" s="225"/>
      <c r="E541" s="219"/>
      <c r="F541" s="173" t="e">
        <f t="shared" si="94"/>
        <v>#DIV/0!</v>
      </c>
      <c r="G541" s="173" t="e">
        <f t="shared" si="96"/>
        <v>#DIV/0!</v>
      </c>
    </row>
    <row r="542" spans="1:7">
      <c r="A542" s="28">
        <v>2080203</v>
      </c>
      <c r="B542" s="175" t="s">
        <v>68</v>
      </c>
      <c r="C542" s="219"/>
      <c r="D542" s="225"/>
      <c r="E542" s="219"/>
      <c r="F542" s="173" t="e">
        <f t="shared" si="94"/>
        <v>#DIV/0!</v>
      </c>
      <c r="G542" s="173" t="e">
        <f t="shared" si="96"/>
        <v>#DIV/0!</v>
      </c>
    </row>
    <row r="543" spans="1:7">
      <c r="A543" s="28">
        <v>2080206</v>
      </c>
      <c r="B543" s="175" t="s">
        <v>429</v>
      </c>
      <c r="C543" s="219"/>
      <c r="D543" s="225"/>
      <c r="E543" s="219"/>
      <c r="F543" s="173" t="e">
        <f t="shared" si="94"/>
        <v>#DIV/0!</v>
      </c>
      <c r="G543" s="173" t="e">
        <f t="shared" si="96"/>
        <v>#DIV/0!</v>
      </c>
    </row>
    <row r="544" spans="1:7">
      <c r="A544" s="28">
        <v>2080207</v>
      </c>
      <c r="B544" s="175" t="s">
        <v>430</v>
      </c>
      <c r="C544" s="219"/>
      <c r="D544" s="225"/>
      <c r="E544" s="219"/>
      <c r="F544" s="173" t="e">
        <f t="shared" si="94"/>
        <v>#DIV/0!</v>
      </c>
      <c r="G544" s="173" t="e">
        <f t="shared" si="96"/>
        <v>#DIV/0!</v>
      </c>
    </row>
    <row r="545" spans="1:7">
      <c r="A545" s="28">
        <v>2080208</v>
      </c>
      <c r="B545" s="175" t="s">
        <v>431</v>
      </c>
      <c r="C545" s="219">
        <v>750</v>
      </c>
      <c r="D545" s="225">
        <v>410</v>
      </c>
      <c r="E545" s="219">
        <v>500</v>
      </c>
      <c r="F545" s="173">
        <f t="shared" si="94"/>
        <v>66.666666666666657</v>
      </c>
      <c r="G545" s="173">
        <f t="shared" si="96"/>
        <v>121.95121951219512</v>
      </c>
    </row>
    <row r="546" spans="1:7">
      <c r="A546" s="28">
        <v>2080299</v>
      </c>
      <c r="B546" s="175" t="s">
        <v>432</v>
      </c>
      <c r="C546" s="219">
        <v>472</v>
      </c>
      <c r="D546" s="225">
        <v>681</v>
      </c>
      <c r="E546" s="219">
        <v>362</v>
      </c>
      <c r="F546" s="173">
        <f t="shared" si="94"/>
        <v>76.694915254237287</v>
      </c>
      <c r="G546" s="173">
        <f t="shared" si="96"/>
        <v>53.157121879588843</v>
      </c>
    </row>
    <row r="547" spans="1:7">
      <c r="A547" s="168">
        <v>20804</v>
      </c>
      <c r="B547" s="181" t="s">
        <v>433</v>
      </c>
      <c r="C547" s="218">
        <f>C548</f>
        <v>0</v>
      </c>
      <c r="D547" s="170">
        <f>D548</f>
        <v>0</v>
      </c>
      <c r="E547" s="218">
        <f t="shared" ref="E547" si="99">E548</f>
        <v>0</v>
      </c>
      <c r="F547" s="171" t="e">
        <f t="shared" si="94"/>
        <v>#DIV/0!</v>
      </c>
      <c r="G547" s="171" t="e">
        <f t="shared" si="96"/>
        <v>#DIV/0!</v>
      </c>
    </row>
    <row r="548" spans="1:7">
      <c r="A548" s="28">
        <v>2080402</v>
      </c>
      <c r="B548" s="175" t="s">
        <v>434</v>
      </c>
      <c r="C548" s="226"/>
      <c r="D548" s="225"/>
      <c r="E548" s="226"/>
      <c r="F548" s="173" t="e">
        <f t="shared" si="94"/>
        <v>#DIV/0!</v>
      </c>
      <c r="G548" s="173" t="e">
        <f t="shared" si="96"/>
        <v>#DIV/0!</v>
      </c>
    </row>
    <row r="549" spans="1:7">
      <c r="A549" s="168">
        <v>20805</v>
      </c>
      <c r="B549" s="181" t="s">
        <v>435</v>
      </c>
      <c r="C549" s="218">
        <f>SUM(C550:C557)</f>
        <v>8071</v>
      </c>
      <c r="D549" s="170">
        <f>SUM(D550:D557)</f>
        <v>13922</v>
      </c>
      <c r="E549" s="218">
        <f t="shared" ref="E549" si="100">SUM(E550:E557)</f>
        <v>4637</v>
      </c>
      <c r="F549" s="171">
        <f t="shared" si="94"/>
        <v>57.452608103085126</v>
      </c>
      <c r="G549" s="171">
        <f t="shared" si="96"/>
        <v>33.306996121246947</v>
      </c>
    </row>
    <row r="550" spans="1:7">
      <c r="A550" s="28">
        <v>2080501</v>
      </c>
      <c r="B550" s="175" t="s">
        <v>436</v>
      </c>
      <c r="C550" s="219"/>
      <c r="D550" s="225">
        <v>55</v>
      </c>
      <c r="E550" s="219"/>
      <c r="F550" s="173" t="e">
        <f t="shared" si="94"/>
        <v>#DIV/0!</v>
      </c>
      <c r="G550" s="173">
        <f t="shared" si="96"/>
        <v>0</v>
      </c>
    </row>
    <row r="551" spans="1:7">
      <c r="A551" s="28">
        <v>2080502</v>
      </c>
      <c r="B551" s="175" t="s">
        <v>437</v>
      </c>
      <c r="C551" s="219"/>
      <c r="D551" s="225">
        <v>28</v>
      </c>
      <c r="E551" s="219"/>
      <c r="F551" s="173" t="e">
        <f t="shared" si="94"/>
        <v>#DIV/0!</v>
      </c>
      <c r="G551" s="173">
        <f t="shared" si="96"/>
        <v>0</v>
      </c>
    </row>
    <row r="552" spans="1:7">
      <c r="A552" s="28">
        <v>2080503</v>
      </c>
      <c r="B552" s="175" t="s">
        <v>438</v>
      </c>
      <c r="C552" s="219"/>
      <c r="D552" s="225">
        <v>9</v>
      </c>
      <c r="E552" s="219"/>
      <c r="F552" s="173" t="e">
        <f t="shared" si="94"/>
        <v>#DIV/0!</v>
      </c>
      <c r="G552" s="173">
        <f t="shared" si="96"/>
        <v>0</v>
      </c>
    </row>
    <row r="553" spans="1:7">
      <c r="A553" s="28">
        <v>2080505</v>
      </c>
      <c r="B553" s="175" t="s">
        <v>439</v>
      </c>
      <c r="C553" s="219"/>
      <c r="D553" s="225"/>
      <c r="E553" s="219"/>
      <c r="F553" s="173" t="e">
        <f t="shared" si="94"/>
        <v>#DIV/0!</v>
      </c>
      <c r="G553" s="173" t="e">
        <f t="shared" si="96"/>
        <v>#DIV/0!</v>
      </c>
    </row>
    <row r="554" spans="1:7">
      <c r="A554" s="28">
        <v>2080506</v>
      </c>
      <c r="B554" s="175" t="s">
        <v>440</v>
      </c>
      <c r="C554" s="219">
        <v>462</v>
      </c>
      <c r="D554" s="225"/>
      <c r="E554" s="219">
        <v>200</v>
      </c>
      <c r="F554" s="173">
        <f t="shared" si="94"/>
        <v>43.290043290043286</v>
      </c>
      <c r="G554" s="173" t="e">
        <f t="shared" si="96"/>
        <v>#DIV/0!</v>
      </c>
    </row>
    <row r="555" spans="1:7">
      <c r="A555" s="28">
        <v>2080507</v>
      </c>
      <c r="B555" s="175" t="s">
        <v>441</v>
      </c>
      <c r="C555" s="219">
        <v>7584</v>
      </c>
      <c r="D555" s="225">
        <v>13798</v>
      </c>
      <c r="E555" s="219">
        <v>4437</v>
      </c>
      <c r="F555" s="173">
        <f t="shared" si="94"/>
        <v>58.504746835443036</v>
      </c>
      <c r="G555" s="173">
        <f t="shared" si="96"/>
        <v>32.156834323815048</v>
      </c>
    </row>
    <row r="556" spans="1:7">
      <c r="A556" s="28">
        <v>2080508</v>
      </c>
      <c r="B556" s="175" t="s">
        <v>442</v>
      </c>
      <c r="C556" s="219"/>
      <c r="D556" s="225"/>
      <c r="E556" s="219"/>
      <c r="F556" s="173" t="e">
        <f t="shared" si="94"/>
        <v>#DIV/0!</v>
      </c>
      <c r="G556" s="173" t="e">
        <f t="shared" si="96"/>
        <v>#DIV/0!</v>
      </c>
    </row>
    <row r="557" spans="1:7">
      <c r="A557" s="28">
        <v>2080599</v>
      </c>
      <c r="B557" s="175" t="s">
        <v>443</v>
      </c>
      <c r="C557" s="219">
        <v>25</v>
      </c>
      <c r="D557" s="225">
        <v>32</v>
      </c>
      <c r="E557" s="219"/>
      <c r="F557" s="173">
        <f t="shared" si="94"/>
        <v>0</v>
      </c>
      <c r="G557" s="173">
        <f t="shared" si="96"/>
        <v>0</v>
      </c>
    </row>
    <row r="558" spans="1:7">
      <c r="A558" s="168">
        <v>20806</v>
      </c>
      <c r="B558" s="181" t="s">
        <v>444</v>
      </c>
      <c r="C558" s="218">
        <f>SUM(C559:C561)</f>
        <v>9</v>
      </c>
      <c r="D558" s="170">
        <f>SUM(D559:D561)</f>
        <v>4</v>
      </c>
      <c r="E558" s="218">
        <f t="shared" ref="E558" si="101">SUM(E559:E561)</f>
        <v>0</v>
      </c>
      <c r="F558" s="171">
        <f t="shared" si="94"/>
        <v>0</v>
      </c>
      <c r="G558" s="171">
        <f t="shared" si="96"/>
        <v>0</v>
      </c>
    </row>
    <row r="559" spans="1:7" ht="14.25">
      <c r="A559" s="28">
        <v>2080601</v>
      </c>
      <c r="B559" s="175" t="s">
        <v>445</v>
      </c>
      <c r="C559" s="184"/>
      <c r="D559" s="225"/>
      <c r="E559" s="184"/>
      <c r="F559" s="173" t="e">
        <f t="shared" si="94"/>
        <v>#DIV/0!</v>
      </c>
      <c r="G559" s="173" t="e">
        <f t="shared" si="96"/>
        <v>#DIV/0!</v>
      </c>
    </row>
    <row r="560" spans="1:7">
      <c r="A560" s="28">
        <v>2080602</v>
      </c>
      <c r="B560" s="175" t="s">
        <v>446</v>
      </c>
      <c r="C560" s="219"/>
      <c r="D560" s="225"/>
      <c r="E560" s="219"/>
      <c r="F560" s="173" t="e">
        <f t="shared" si="94"/>
        <v>#DIV/0!</v>
      </c>
      <c r="G560" s="173" t="e">
        <f t="shared" si="96"/>
        <v>#DIV/0!</v>
      </c>
    </row>
    <row r="561" spans="1:7">
      <c r="A561" s="28">
        <v>2080699</v>
      </c>
      <c r="B561" s="175" t="s">
        <v>447</v>
      </c>
      <c r="C561" s="219">
        <v>9</v>
      </c>
      <c r="D561" s="225">
        <v>4</v>
      </c>
      <c r="E561" s="219"/>
      <c r="F561" s="173">
        <f t="shared" si="94"/>
        <v>0</v>
      </c>
      <c r="G561" s="173">
        <f t="shared" si="96"/>
        <v>0</v>
      </c>
    </row>
    <row r="562" spans="1:7">
      <c r="A562" s="168">
        <v>20807</v>
      </c>
      <c r="B562" s="181" t="s">
        <v>448</v>
      </c>
      <c r="C562" s="218">
        <f>SUM(C563:C571)</f>
        <v>3850</v>
      </c>
      <c r="D562" s="170">
        <f>SUM(D563:D571)</f>
        <v>4120</v>
      </c>
      <c r="E562" s="218">
        <f t="shared" ref="E562" si="102">SUM(E563:E571)</f>
        <v>1800</v>
      </c>
      <c r="F562" s="171">
        <f t="shared" si="94"/>
        <v>46.753246753246749</v>
      </c>
      <c r="G562" s="171">
        <f t="shared" si="96"/>
        <v>43.689320388349515</v>
      </c>
    </row>
    <row r="563" spans="1:7">
      <c r="A563" s="28">
        <v>2080701</v>
      </c>
      <c r="B563" s="175" t="s">
        <v>449</v>
      </c>
      <c r="C563" s="219">
        <v>12</v>
      </c>
      <c r="D563" s="225"/>
      <c r="E563" s="219"/>
      <c r="F563" s="173">
        <f t="shared" si="94"/>
        <v>0</v>
      </c>
      <c r="G563" s="173" t="e">
        <f t="shared" si="96"/>
        <v>#DIV/0!</v>
      </c>
    </row>
    <row r="564" spans="1:7">
      <c r="A564" s="28">
        <v>2080702</v>
      </c>
      <c r="B564" s="175" t="s">
        <v>450</v>
      </c>
      <c r="C564" s="219"/>
      <c r="D564" s="225"/>
      <c r="E564" s="219"/>
      <c r="F564" s="173" t="e">
        <f t="shared" si="94"/>
        <v>#DIV/0!</v>
      </c>
      <c r="G564" s="173" t="e">
        <f t="shared" si="96"/>
        <v>#DIV/0!</v>
      </c>
    </row>
    <row r="565" spans="1:7">
      <c r="A565" s="28">
        <v>2080704</v>
      </c>
      <c r="B565" s="175" t="s">
        <v>451</v>
      </c>
      <c r="C565" s="219">
        <v>1</v>
      </c>
      <c r="D565" s="225"/>
      <c r="E565" s="219"/>
      <c r="F565" s="173">
        <f t="shared" si="94"/>
        <v>0</v>
      </c>
      <c r="G565" s="173" t="e">
        <f t="shared" si="96"/>
        <v>#DIV/0!</v>
      </c>
    </row>
    <row r="566" spans="1:7">
      <c r="A566" s="28">
        <v>2080705</v>
      </c>
      <c r="B566" s="175" t="s">
        <v>452</v>
      </c>
      <c r="C566" s="219">
        <v>1106</v>
      </c>
      <c r="D566" s="225"/>
      <c r="E566" s="219">
        <v>800</v>
      </c>
      <c r="F566" s="173">
        <f t="shared" si="94"/>
        <v>72.332730560578668</v>
      </c>
      <c r="G566" s="173" t="e">
        <f t="shared" si="96"/>
        <v>#DIV/0!</v>
      </c>
    </row>
    <row r="567" spans="1:7">
      <c r="A567" s="28">
        <v>2080709</v>
      </c>
      <c r="B567" s="175" t="s">
        <v>453</v>
      </c>
      <c r="C567" s="219"/>
      <c r="D567" s="225"/>
      <c r="E567" s="219"/>
      <c r="F567" s="173" t="e">
        <f t="shared" si="94"/>
        <v>#DIV/0!</v>
      </c>
      <c r="G567" s="173" t="e">
        <f t="shared" si="96"/>
        <v>#DIV/0!</v>
      </c>
    </row>
    <row r="568" spans="1:7">
      <c r="A568" s="28">
        <v>2080711</v>
      </c>
      <c r="B568" s="175" t="s">
        <v>454</v>
      </c>
      <c r="C568" s="219"/>
      <c r="D568" s="225"/>
      <c r="E568" s="219"/>
      <c r="F568" s="173" t="e">
        <f t="shared" si="94"/>
        <v>#DIV/0!</v>
      </c>
      <c r="G568" s="173" t="e">
        <f t="shared" si="96"/>
        <v>#DIV/0!</v>
      </c>
    </row>
    <row r="569" spans="1:7">
      <c r="A569" s="28">
        <v>2080712</v>
      </c>
      <c r="B569" s="175" t="s">
        <v>455</v>
      </c>
      <c r="C569" s="219"/>
      <c r="D569" s="225"/>
      <c r="E569" s="219"/>
      <c r="F569" s="173" t="e">
        <f t="shared" si="94"/>
        <v>#DIV/0!</v>
      </c>
      <c r="G569" s="173" t="e">
        <f t="shared" si="96"/>
        <v>#DIV/0!</v>
      </c>
    </row>
    <row r="570" spans="1:7">
      <c r="A570" s="28">
        <v>2080713</v>
      </c>
      <c r="B570" s="175" t="s">
        <v>456</v>
      </c>
      <c r="C570" s="219"/>
      <c r="D570" s="225"/>
      <c r="E570" s="219"/>
      <c r="F570" s="173" t="e">
        <f t="shared" si="94"/>
        <v>#DIV/0!</v>
      </c>
      <c r="G570" s="173" t="e">
        <f t="shared" si="96"/>
        <v>#DIV/0!</v>
      </c>
    </row>
    <row r="571" spans="1:7">
      <c r="A571" s="28">
        <v>2080799</v>
      </c>
      <c r="B571" s="175" t="s">
        <v>457</v>
      </c>
      <c r="C571" s="219">
        <v>2731</v>
      </c>
      <c r="D571" s="225">
        <v>4120</v>
      </c>
      <c r="E571" s="219">
        <v>1000</v>
      </c>
      <c r="F571" s="173">
        <f t="shared" si="94"/>
        <v>36.61662394727206</v>
      </c>
      <c r="G571" s="173">
        <f t="shared" si="96"/>
        <v>24.271844660194176</v>
      </c>
    </row>
    <row r="572" spans="1:7">
      <c r="A572" s="168">
        <v>20808</v>
      </c>
      <c r="B572" s="181" t="s">
        <v>458</v>
      </c>
      <c r="C572" s="218">
        <f>SUM(C573:C580)</f>
        <v>1505</v>
      </c>
      <c r="D572" s="170">
        <f>SUM(D573:D580)</f>
        <v>4409</v>
      </c>
      <c r="E572" s="218">
        <f t="shared" ref="E572" si="103">SUM(E573:E580)</f>
        <v>800</v>
      </c>
      <c r="F572" s="171">
        <f t="shared" si="94"/>
        <v>53.156146179402</v>
      </c>
      <c r="G572" s="171">
        <f t="shared" si="96"/>
        <v>18.144704014515764</v>
      </c>
    </row>
    <row r="573" spans="1:7">
      <c r="A573" s="28">
        <v>2080801</v>
      </c>
      <c r="B573" s="175" t="s">
        <v>459</v>
      </c>
      <c r="C573" s="219">
        <v>26</v>
      </c>
      <c r="D573" s="225">
        <v>26</v>
      </c>
      <c r="E573" s="219"/>
      <c r="F573" s="173">
        <f t="shared" si="94"/>
        <v>0</v>
      </c>
      <c r="G573" s="173">
        <f t="shared" si="96"/>
        <v>0</v>
      </c>
    </row>
    <row r="574" spans="1:7">
      <c r="A574" s="28">
        <v>2080802</v>
      </c>
      <c r="B574" s="175" t="s">
        <v>460</v>
      </c>
      <c r="C574" s="219"/>
      <c r="D574" s="225">
        <v>40</v>
      </c>
      <c r="E574" s="219"/>
      <c r="F574" s="173" t="e">
        <f t="shared" si="94"/>
        <v>#DIV/0!</v>
      </c>
      <c r="G574" s="173">
        <f t="shared" si="96"/>
        <v>0</v>
      </c>
    </row>
    <row r="575" spans="1:7">
      <c r="A575" s="28">
        <v>2080803</v>
      </c>
      <c r="B575" s="175" t="s">
        <v>461</v>
      </c>
      <c r="C575" s="219">
        <v>67</v>
      </c>
      <c r="D575" s="225">
        <v>21</v>
      </c>
      <c r="E575" s="219"/>
      <c r="F575" s="173">
        <f t="shared" si="94"/>
        <v>0</v>
      </c>
      <c r="G575" s="173">
        <f t="shared" si="96"/>
        <v>0</v>
      </c>
    </row>
    <row r="576" spans="1:7">
      <c r="A576" s="28">
        <v>2080805</v>
      </c>
      <c r="B576" s="175" t="s">
        <v>462</v>
      </c>
      <c r="C576" s="219"/>
      <c r="D576" s="225">
        <v>2404</v>
      </c>
      <c r="E576" s="219"/>
      <c r="F576" s="173" t="e">
        <f t="shared" si="94"/>
        <v>#DIV/0!</v>
      </c>
      <c r="G576" s="173">
        <f t="shared" si="96"/>
        <v>0</v>
      </c>
    </row>
    <row r="577" spans="1:7">
      <c r="A577" s="28">
        <v>2080806</v>
      </c>
      <c r="B577" s="175" t="s">
        <v>463</v>
      </c>
      <c r="C577" s="219">
        <v>26</v>
      </c>
      <c r="D577" s="225">
        <v>103</v>
      </c>
      <c r="E577" s="219"/>
      <c r="F577" s="173">
        <f t="shared" si="94"/>
        <v>0</v>
      </c>
      <c r="G577" s="173">
        <f t="shared" si="96"/>
        <v>0</v>
      </c>
    </row>
    <row r="578" spans="1:7">
      <c r="A578" s="28">
        <v>2080807</v>
      </c>
      <c r="B578" s="175" t="s">
        <v>464</v>
      </c>
      <c r="C578" s="219"/>
      <c r="D578" s="225"/>
      <c r="E578" s="219"/>
      <c r="F578" s="173" t="e">
        <f t="shared" si="94"/>
        <v>#DIV/0!</v>
      </c>
      <c r="G578" s="173" t="e">
        <f t="shared" si="96"/>
        <v>#DIV/0!</v>
      </c>
    </row>
    <row r="579" spans="1:7">
      <c r="A579" s="28">
        <v>2080808</v>
      </c>
      <c r="B579" s="175" t="s">
        <v>465</v>
      </c>
      <c r="C579" s="219"/>
      <c r="D579" s="225">
        <v>4</v>
      </c>
      <c r="E579" s="219"/>
      <c r="F579" s="173" t="e">
        <f t="shared" si="94"/>
        <v>#DIV/0!</v>
      </c>
      <c r="G579" s="173">
        <f t="shared" si="96"/>
        <v>0</v>
      </c>
    </row>
    <row r="580" spans="1:7">
      <c r="A580" s="28">
        <v>2080899</v>
      </c>
      <c r="B580" s="175" t="s">
        <v>466</v>
      </c>
      <c r="C580" s="219">
        <v>1386</v>
      </c>
      <c r="D580" s="225">
        <v>1811</v>
      </c>
      <c r="E580" s="219">
        <v>800</v>
      </c>
      <c r="F580" s="173">
        <f t="shared" si="94"/>
        <v>57.720057720057717</v>
      </c>
      <c r="G580" s="173">
        <f t="shared" si="96"/>
        <v>44.174489232468247</v>
      </c>
    </row>
    <row r="581" spans="1:7">
      <c r="A581" s="168">
        <v>20809</v>
      </c>
      <c r="B581" s="181" t="s">
        <v>467</v>
      </c>
      <c r="C581" s="218">
        <f>SUM(C582:C587)</f>
        <v>419</v>
      </c>
      <c r="D581" s="170">
        <f>SUM(D582:D587)</f>
        <v>322</v>
      </c>
      <c r="E581" s="218">
        <f t="shared" ref="E581" si="104">SUM(E582:E587)</f>
        <v>0</v>
      </c>
      <c r="F581" s="171">
        <f t="shared" si="94"/>
        <v>0</v>
      </c>
      <c r="G581" s="171">
        <f t="shared" si="96"/>
        <v>0</v>
      </c>
    </row>
    <row r="582" spans="1:7">
      <c r="A582" s="28">
        <v>2080901</v>
      </c>
      <c r="B582" s="175" t="s">
        <v>468</v>
      </c>
      <c r="C582" s="219">
        <v>184</v>
      </c>
      <c r="D582" s="225">
        <v>198</v>
      </c>
      <c r="E582" s="219"/>
      <c r="F582" s="173">
        <f t="shared" ref="F582:F645" si="105">E582/C582*100</f>
        <v>0</v>
      </c>
      <c r="G582" s="173">
        <f t="shared" si="96"/>
        <v>0</v>
      </c>
    </row>
    <row r="583" spans="1:7">
      <c r="A583" s="28">
        <v>2080902</v>
      </c>
      <c r="B583" s="175" t="s">
        <v>469</v>
      </c>
      <c r="C583" s="219">
        <v>72</v>
      </c>
      <c r="D583" s="225">
        <v>74</v>
      </c>
      <c r="E583" s="219"/>
      <c r="F583" s="173">
        <f t="shared" si="105"/>
        <v>0</v>
      </c>
      <c r="G583" s="173">
        <f t="shared" ref="G583:G646" si="106">E583/D583*100</f>
        <v>0</v>
      </c>
    </row>
    <row r="584" spans="1:7">
      <c r="A584" s="28">
        <v>2080903</v>
      </c>
      <c r="B584" s="175" t="s">
        <v>470</v>
      </c>
      <c r="C584" s="219">
        <v>6</v>
      </c>
      <c r="D584" s="225"/>
      <c r="E584" s="219"/>
      <c r="F584" s="173">
        <f t="shared" si="105"/>
        <v>0</v>
      </c>
      <c r="G584" s="173" t="e">
        <f t="shared" si="106"/>
        <v>#DIV/0!</v>
      </c>
    </row>
    <row r="585" spans="1:7">
      <c r="A585" s="28">
        <v>2080904</v>
      </c>
      <c r="B585" s="175" t="s">
        <v>471</v>
      </c>
      <c r="C585" s="219">
        <v>93</v>
      </c>
      <c r="D585" s="225">
        <v>33</v>
      </c>
      <c r="E585" s="219"/>
      <c r="F585" s="173">
        <f t="shared" si="105"/>
        <v>0</v>
      </c>
      <c r="G585" s="173">
        <f t="shared" si="106"/>
        <v>0</v>
      </c>
    </row>
    <row r="586" spans="1:7">
      <c r="A586" s="28">
        <v>2080905</v>
      </c>
      <c r="B586" s="175" t="s">
        <v>472</v>
      </c>
      <c r="C586" s="219">
        <v>1</v>
      </c>
      <c r="D586" s="225"/>
      <c r="E586" s="219"/>
      <c r="F586" s="173">
        <f t="shared" si="105"/>
        <v>0</v>
      </c>
      <c r="G586" s="173" t="e">
        <f t="shared" si="106"/>
        <v>#DIV/0!</v>
      </c>
    </row>
    <row r="587" spans="1:7">
      <c r="A587" s="28">
        <v>2080999</v>
      </c>
      <c r="B587" s="175" t="s">
        <v>473</v>
      </c>
      <c r="C587" s="219">
        <v>63</v>
      </c>
      <c r="D587" s="225">
        <v>17</v>
      </c>
      <c r="E587" s="219"/>
      <c r="F587" s="173">
        <f t="shared" si="105"/>
        <v>0</v>
      </c>
      <c r="G587" s="173">
        <f t="shared" si="106"/>
        <v>0</v>
      </c>
    </row>
    <row r="588" spans="1:7">
      <c r="A588" s="168">
        <v>20810</v>
      </c>
      <c r="B588" s="181" t="s">
        <v>474</v>
      </c>
      <c r="C588" s="218">
        <f>SUM(C589:C595)</f>
        <v>1762</v>
      </c>
      <c r="D588" s="170">
        <f>SUM(D589:D595)</f>
        <v>2504</v>
      </c>
      <c r="E588" s="218">
        <f t="shared" ref="E588" si="107">SUM(E589:E595)</f>
        <v>778</v>
      </c>
      <c r="F588" s="171">
        <f t="shared" si="105"/>
        <v>44.154370034052214</v>
      </c>
      <c r="G588" s="171">
        <f t="shared" si="106"/>
        <v>31.070287539936103</v>
      </c>
    </row>
    <row r="589" spans="1:7">
      <c r="A589" s="28">
        <v>2081001</v>
      </c>
      <c r="B589" s="175" t="s">
        <v>475</v>
      </c>
      <c r="C589" s="219">
        <v>24</v>
      </c>
      <c r="D589" s="225">
        <v>23</v>
      </c>
      <c r="E589" s="219"/>
      <c r="F589" s="173">
        <f t="shared" si="105"/>
        <v>0</v>
      </c>
      <c r="G589" s="173">
        <f t="shared" si="106"/>
        <v>0</v>
      </c>
    </row>
    <row r="590" spans="1:7">
      <c r="A590" s="28">
        <v>2081002</v>
      </c>
      <c r="B590" s="175" t="s">
        <v>476</v>
      </c>
      <c r="C590" s="219">
        <v>40</v>
      </c>
      <c r="D590" s="225">
        <v>426</v>
      </c>
      <c r="E590" s="219"/>
      <c r="F590" s="173">
        <f t="shared" si="105"/>
        <v>0</v>
      </c>
      <c r="G590" s="173">
        <f t="shared" si="106"/>
        <v>0</v>
      </c>
    </row>
    <row r="591" spans="1:7">
      <c r="A591" s="28">
        <v>2081003</v>
      </c>
      <c r="B591" s="175" t="s">
        <v>477</v>
      </c>
      <c r="C591" s="219"/>
      <c r="D591" s="225"/>
      <c r="E591" s="219"/>
      <c r="F591" s="173" t="e">
        <f t="shared" si="105"/>
        <v>#DIV/0!</v>
      </c>
      <c r="G591" s="173" t="e">
        <f t="shared" si="106"/>
        <v>#DIV/0!</v>
      </c>
    </row>
    <row r="592" spans="1:7">
      <c r="A592" s="28">
        <v>2081004</v>
      </c>
      <c r="B592" s="175" t="s">
        <v>478</v>
      </c>
      <c r="C592" s="219">
        <v>718</v>
      </c>
      <c r="D592" s="225">
        <v>695</v>
      </c>
      <c r="E592" s="219">
        <v>326</v>
      </c>
      <c r="F592" s="173">
        <f t="shared" si="105"/>
        <v>45.403899721448468</v>
      </c>
      <c r="G592" s="173">
        <f t="shared" si="106"/>
        <v>46.906474820143885</v>
      </c>
    </row>
    <row r="593" spans="1:7">
      <c r="A593" s="28">
        <v>2081005</v>
      </c>
      <c r="B593" s="175" t="s">
        <v>479</v>
      </c>
      <c r="C593" s="219">
        <v>886</v>
      </c>
      <c r="D593" s="225">
        <v>1263</v>
      </c>
      <c r="E593" s="219">
        <v>452</v>
      </c>
      <c r="F593" s="173">
        <f t="shared" si="105"/>
        <v>51.015801354401802</v>
      </c>
      <c r="G593" s="173">
        <f t="shared" si="106"/>
        <v>35.787806809184481</v>
      </c>
    </row>
    <row r="594" spans="1:7">
      <c r="A594" s="28">
        <v>2081006</v>
      </c>
      <c r="B594" s="175" t="s">
        <v>480</v>
      </c>
      <c r="C594" s="219">
        <v>94</v>
      </c>
      <c r="D594" s="225">
        <v>97</v>
      </c>
      <c r="E594" s="219"/>
      <c r="F594" s="173">
        <f t="shared" si="105"/>
        <v>0</v>
      </c>
      <c r="G594" s="173">
        <f t="shared" si="106"/>
        <v>0</v>
      </c>
    </row>
    <row r="595" spans="1:7">
      <c r="A595" s="28">
        <v>2081099</v>
      </c>
      <c r="B595" s="175" t="s">
        <v>481</v>
      </c>
      <c r="C595" s="219"/>
      <c r="D595" s="225"/>
      <c r="E595" s="219"/>
      <c r="F595" s="173" t="e">
        <f t="shared" si="105"/>
        <v>#DIV/0!</v>
      </c>
      <c r="G595" s="173" t="e">
        <f t="shared" si="106"/>
        <v>#DIV/0!</v>
      </c>
    </row>
    <row r="596" spans="1:7">
      <c r="A596" s="168">
        <v>20811</v>
      </c>
      <c r="B596" s="181" t="s">
        <v>482</v>
      </c>
      <c r="C596" s="218">
        <f>SUM(C597:C604)</f>
        <v>1737</v>
      </c>
      <c r="D596" s="170">
        <f>SUM(D597:D604)</f>
        <v>1886</v>
      </c>
      <c r="E596" s="218">
        <f t="shared" ref="E596" si="108">SUM(E597:E604)</f>
        <v>627</v>
      </c>
      <c r="F596" s="171">
        <f t="shared" si="105"/>
        <v>36.096718480138165</v>
      </c>
      <c r="G596" s="171">
        <f t="shared" si="106"/>
        <v>33.244962884411457</v>
      </c>
    </row>
    <row r="597" spans="1:7">
      <c r="A597" s="28">
        <v>2081101</v>
      </c>
      <c r="B597" s="175" t="s">
        <v>66</v>
      </c>
      <c r="C597" s="219">
        <v>31</v>
      </c>
      <c r="D597" s="225">
        <v>72</v>
      </c>
      <c r="E597" s="219">
        <v>50</v>
      </c>
      <c r="F597" s="173">
        <f t="shared" si="105"/>
        <v>161.29032258064515</v>
      </c>
      <c r="G597" s="173">
        <f t="shared" si="106"/>
        <v>69.444444444444443</v>
      </c>
    </row>
    <row r="598" spans="1:7">
      <c r="A598" s="28">
        <v>2081102</v>
      </c>
      <c r="B598" s="175" t="s">
        <v>67</v>
      </c>
      <c r="C598" s="219"/>
      <c r="D598" s="225"/>
      <c r="E598" s="219"/>
      <c r="F598" s="173" t="e">
        <f t="shared" si="105"/>
        <v>#DIV/0!</v>
      </c>
      <c r="G598" s="173" t="e">
        <f t="shared" si="106"/>
        <v>#DIV/0!</v>
      </c>
    </row>
    <row r="599" spans="1:7">
      <c r="A599" s="28">
        <v>2081103</v>
      </c>
      <c r="B599" s="175" t="s">
        <v>68</v>
      </c>
      <c r="C599" s="219"/>
      <c r="D599" s="225"/>
      <c r="E599" s="219"/>
      <c r="F599" s="173" t="e">
        <f t="shared" si="105"/>
        <v>#DIV/0!</v>
      </c>
      <c r="G599" s="173" t="e">
        <f t="shared" si="106"/>
        <v>#DIV/0!</v>
      </c>
    </row>
    <row r="600" spans="1:7">
      <c r="A600" s="28">
        <v>2081104</v>
      </c>
      <c r="B600" s="175" t="s">
        <v>483</v>
      </c>
      <c r="C600" s="219">
        <v>35</v>
      </c>
      <c r="D600" s="225">
        <v>51</v>
      </c>
      <c r="E600" s="219"/>
      <c r="F600" s="173">
        <f t="shared" si="105"/>
        <v>0</v>
      </c>
      <c r="G600" s="173">
        <f t="shared" si="106"/>
        <v>0</v>
      </c>
    </row>
    <row r="601" spans="1:7">
      <c r="A601" s="28">
        <v>2081105</v>
      </c>
      <c r="B601" s="175" t="s">
        <v>484</v>
      </c>
      <c r="C601" s="219">
        <v>70</v>
      </c>
      <c r="D601" s="225">
        <v>36</v>
      </c>
      <c r="E601" s="219"/>
      <c r="F601" s="173">
        <f t="shared" si="105"/>
        <v>0</v>
      </c>
      <c r="G601" s="173">
        <f t="shared" si="106"/>
        <v>0</v>
      </c>
    </row>
    <row r="602" spans="1:7">
      <c r="A602" s="28">
        <v>2081106</v>
      </c>
      <c r="B602" s="175" t="s">
        <v>485</v>
      </c>
      <c r="C602" s="219"/>
      <c r="D602" s="225"/>
      <c r="E602" s="219"/>
      <c r="F602" s="173" t="e">
        <f t="shared" si="105"/>
        <v>#DIV/0!</v>
      </c>
      <c r="G602" s="173" t="e">
        <f t="shared" si="106"/>
        <v>#DIV/0!</v>
      </c>
    </row>
    <row r="603" spans="1:7">
      <c r="A603" s="28">
        <v>2081107</v>
      </c>
      <c r="B603" s="175" t="s">
        <v>486</v>
      </c>
      <c r="C603" s="219">
        <v>1252</v>
      </c>
      <c r="D603" s="225">
        <v>1262</v>
      </c>
      <c r="E603" s="219">
        <v>500</v>
      </c>
      <c r="F603" s="173">
        <f t="shared" si="105"/>
        <v>39.936102236421725</v>
      </c>
      <c r="G603" s="173">
        <f t="shared" si="106"/>
        <v>39.61965134706815</v>
      </c>
    </row>
    <row r="604" spans="1:7">
      <c r="A604" s="28">
        <v>2081199</v>
      </c>
      <c r="B604" s="175" t="s">
        <v>487</v>
      </c>
      <c r="C604" s="219">
        <v>349</v>
      </c>
      <c r="D604" s="225">
        <v>465</v>
      </c>
      <c r="E604" s="219">
        <v>77</v>
      </c>
      <c r="F604" s="173">
        <f t="shared" si="105"/>
        <v>22.063037249283667</v>
      </c>
      <c r="G604" s="173">
        <f t="shared" si="106"/>
        <v>16.559139784946236</v>
      </c>
    </row>
    <row r="605" spans="1:7">
      <c r="A605" s="168">
        <v>20816</v>
      </c>
      <c r="B605" s="181" t="s">
        <v>488</v>
      </c>
      <c r="C605" s="218">
        <f>SUM(C606:C610)</f>
        <v>25</v>
      </c>
      <c r="D605" s="170">
        <f>SUM(D606:D610)</f>
        <v>35</v>
      </c>
      <c r="E605" s="218">
        <f t="shared" ref="E605" si="109">SUM(E606:E610)</f>
        <v>24</v>
      </c>
      <c r="F605" s="171">
        <f t="shared" si="105"/>
        <v>96</v>
      </c>
      <c r="G605" s="171">
        <f t="shared" si="106"/>
        <v>68.571428571428569</v>
      </c>
    </row>
    <row r="606" spans="1:7">
      <c r="A606" s="28">
        <v>2081601</v>
      </c>
      <c r="B606" s="175" t="s">
        <v>66</v>
      </c>
      <c r="C606" s="219">
        <v>18</v>
      </c>
      <c r="D606" s="225">
        <v>31</v>
      </c>
      <c r="E606" s="219">
        <v>24</v>
      </c>
      <c r="F606" s="173">
        <f t="shared" si="105"/>
        <v>133.33333333333331</v>
      </c>
      <c r="G606" s="173">
        <f t="shared" si="106"/>
        <v>77.41935483870968</v>
      </c>
    </row>
    <row r="607" spans="1:7">
      <c r="A607" s="28">
        <v>2081602</v>
      </c>
      <c r="B607" s="175" t="s">
        <v>67</v>
      </c>
      <c r="C607" s="219"/>
      <c r="D607" s="225"/>
      <c r="E607" s="219"/>
      <c r="F607" s="173" t="e">
        <f t="shared" si="105"/>
        <v>#DIV/0!</v>
      </c>
      <c r="G607" s="173" t="e">
        <f t="shared" si="106"/>
        <v>#DIV/0!</v>
      </c>
    </row>
    <row r="608" spans="1:7">
      <c r="A608" s="28">
        <v>2081603</v>
      </c>
      <c r="B608" s="175" t="s">
        <v>68</v>
      </c>
      <c r="C608" s="219"/>
      <c r="D608" s="225"/>
      <c r="E608" s="219"/>
      <c r="F608" s="173" t="e">
        <f t="shared" si="105"/>
        <v>#DIV/0!</v>
      </c>
      <c r="G608" s="173" t="e">
        <f t="shared" si="106"/>
        <v>#DIV/0!</v>
      </c>
    </row>
    <row r="609" spans="1:7">
      <c r="A609" s="28">
        <v>2081650</v>
      </c>
      <c r="B609" s="175" t="s">
        <v>75</v>
      </c>
      <c r="C609" s="219">
        <v>7</v>
      </c>
      <c r="D609" s="225"/>
      <c r="E609" s="219"/>
      <c r="F609" s="173">
        <f t="shared" si="105"/>
        <v>0</v>
      </c>
      <c r="G609" s="173" t="e">
        <f t="shared" si="106"/>
        <v>#DIV/0!</v>
      </c>
    </row>
    <row r="610" spans="1:7">
      <c r="A610" s="28">
        <v>2081699</v>
      </c>
      <c r="B610" s="175" t="s">
        <v>489</v>
      </c>
      <c r="C610" s="226"/>
      <c r="D610" s="225">
        <v>4</v>
      </c>
      <c r="E610" s="226"/>
      <c r="F610" s="173" t="e">
        <f t="shared" si="105"/>
        <v>#DIV/0!</v>
      </c>
      <c r="G610" s="173">
        <f t="shared" si="106"/>
        <v>0</v>
      </c>
    </row>
    <row r="611" spans="1:7">
      <c r="A611" s="168">
        <v>20819</v>
      </c>
      <c r="B611" s="181" t="s">
        <v>490</v>
      </c>
      <c r="C611" s="218">
        <f>SUM(C612:C613)</f>
        <v>6289</v>
      </c>
      <c r="D611" s="170">
        <f>SUM(D612:D613)</f>
        <v>9427</v>
      </c>
      <c r="E611" s="218">
        <f t="shared" ref="E611" si="110">SUM(E612:E613)</f>
        <v>2000</v>
      </c>
      <c r="F611" s="171">
        <f t="shared" si="105"/>
        <v>31.801558276355539</v>
      </c>
      <c r="G611" s="171">
        <f t="shared" si="106"/>
        <v>21.215657154980374</v>
      </c>
    </row>
    <row r="612" spans="1:7">
      <c r="A612" s="28">
        <v>2081901</v>
      </c>
      <c r="B612" s="175" t="s">
        <v>491</v>
      </c>
      <c r="C612" s="219">
        <v>3118</v>
      </c>
      <c r="D612" s="225">
        <v>4918</v>
      </c>
      <c r="E612" s="219">
        <v>1000</v>
      </c>
      <c r="F612" s="173">
        <f t="shared" si="105"/>
        <v>32.071840923669022</v>
      </c>
      <c r="G612" s="173">
        <f t="shared" si="106"/>
        <v>20.333468889792599</v>
      </c>
    </row>
    <row r="613" spans="1:7">
      <c r="A613" s="28">
        <v>2081902</v>
      </c>
      <c r="B613" s="175" t="s">
        <v>492</v>
      </c>
      <c r="C613" s="219">
        <v>3171</v>
      </c>
      <c r="D613" s="225">
        <v>4509</v>
      </c>
      <c r="E613" s="219">
        <v>1000</v>
      </c>
      <c r="F613" s="173">
        <f t="shared" si="105"/>
        <v>31.535793125197099</v>
      </c>
      <c r="G613" s="173">
        <f t="shared" si="106"/>
        <v>22.177866489243737</v>
      </c>
    </row>
    <row r="614" spans="1:7">
      <c r="A614" s="168">
        <v>20820</v>
      </c>
      <c r="B614" s="181" t="s">
        <v>493</v>
      </c>
      <c r="C614" s="218">
        <f>SUM(C615:C616)</f>
        <v>1083</v>
      </c>
      <c r="D614" s="170">
        <f>SUM(D615:D616)</f>
        <v>944</v>
      </c>
      <c r="E614" s="218">
        <f t="shared" ref="E614" si="111">SUM(E615:E616)</f>
        <v>110</v>
      </c>
      <c r="F614" s="171">
        <f t="shared" si="105"/>
        <v>10.156971375807942</v>
      </c>
      <c r="G614" s="171">
        <f t="shared" si="106"/>
        <v>11.652542372881355</v>
      </c>
    </row>
    <row r="615" spans="1:7">
      <c r="A615" s="28">
        <v>2082001</v>
      </c>
      <c r="B615" s="175" t="s">
        <v>494</v>
      </c>
      <c r="C615" s="219">
        <v>995</v>
      </c>
      <c r="D615" s="225">
        <v>811</v>
      </c>
      <c r="E615" s="219"/>
      <c r="F615" s="173">
        <f t="shared" si="105"/>
        <v>0</v>
      </c>
      <c r="G615" s="173">
        <f t="shared" si="106"/>
        <v>0</v>
      </c>
    </row>
    <row r="616" spans="1:7">
      <c r="A616" s="28">
        <v>2082002</v>
      </c>
      <c r="B616" s="175" t="s">
        <v>495</v>
      </c>
      <c r="C616" s="219">
        <v>88</v>
      </c>
      <c r="D616" s="225">
        <v>133</v>
      </c>
      <c r="E616" s="219">
        <v>110</v>
      </c>
      <c r="F616" s="173">
        <f t="shared" si="105"/>
        <v>125</v>
      </c>
      <c r="G616" s="173">
        <f t="shared" si="106"/>
        <v>82.706766917293223</v>
      </c>
    </row>
    <row r="617" spans="1:7">
      <c r="A617" s="168">
        <v>20821</v>
      </c>
      <c r="B617" s="181" t="s">
        <v>496</v>
      </c>
      <c r="C617" s="218">
        <f>SUM(C618:C619)</f>
        <v>2439</v>
      </c>
      <c r="D617" s="170">
        <f>SUM(D618:D619)</f>
        <v>3397</v>
      </c>
      <c r="E617" s="218">
        <f t="shared" ref="E617" si="112">SUM(E618:E619)</f>
        <v>500</v>
      </c>
      <c r="F617" s="171">
        <f t="shared" si="105"/>
        <v>20.50020500205002</v>
      </c>
      <c r="G617" s="171">
        <f t="shared" si="106"/>
        <v>14.718869590815425</v>
      </c>
    </row>
    <row r="618" spans="1:7">
      <c r="A618" s="28">
        <v>2082101</v>
      </c>
      <c r="B618" s="175" t="s">
        <v>497</v>
      </c>
      <c r="C618" s="219">
        <v>720</v>
      </c>
      <c r="D618" s="225">
        <v>15</v>
      </c>
      <c r="E618" s="219"/>
      <c r="F618" s="173">
        <f t="shared" si="105"/>
        <v>0</v>
      </c>
      <c r="G618" s="173">
        <f t="shared" si="106"/>
        <v>0</v>
      </c>
    </row>
    <row r="619" spans="1:7">
      <c r="A619" s="28">
        <v>2082102</v>
      </c>
      <c r="B619" s="175" t="s">
        <v>498</v>
      </c>
      <c r="C619" s="219">
        <v>1719</v>
      </c>
      <c r="D619" s="225">
        <v>3382</v>
      </c>
      <c r="E619" s="219">
        <v>500</v>
      </c>
      <c r="F619" s="173">
        <f t="shared" si="105"/>
        <v>29.086678301337987</v>
      </c>
      <c r="G619" s="173">
        <f t="shared" si="106"/>
        <v>14.784151389710232</v>
      </c>
    </row>
    <row r="620" spans="1:7">
      <c r="A620" s="168">
        <v>20824</v>
      </c>
      <c r="B620" s="181" t="s">
        <v>499</v>
      </c>
      <c r="C620" s="218">
        <f>SUM(C621:C622)</f>
        <v>0</v>
      </c>
      <c r="D620" s="170">
        <f>SUM(D621:D622)</f>
        <v>0</v>
      </c>
      <c r="E620" s="218">
        <f t="shared" ref="E620" si="113">SUM(E621:E622)</f>
        <v>0</v>
      </c>
      <c r="F620" s="171" t="e">
        <f t="shared" si="105"/>
        <v>#DIV/0!</v>
      </c>
      <c r="G620" s="171" t="e">
        <f t="shared" si="106"/>
        <v>#DIV/0!</v>
      </c>
    </row>
    <row r="621" spans="1:7">
      <c r="A621" s="28">
        <v>2082401</v>
      </c>
      <c r="B621" s="175" t="s">
        <v>500</v>
      </c>
      <c r="C621" s="219"/>
      <c r="D621" s="225"/>
      <c r="E621" s="219"/>
      <c r="F621" s="173" t="e">
        <f t="shared" si="105"/>
        <v>#DIV/0!</v>
      </c>
      <c r="G621" s="173" t="e">
        <f t="shared" si="106"/>
        <v>#DIV/0!</v>
      </c>
    </row>
    <row r="622" spans="1:7">
      <c r="A622" s="28">
        <v>2082402</v>
      </c>
      <c r="B622" s="175" t="s">
        <v>501</v>
      </c>
      <c r="C622" s="219"/>
      <c r="D622" s="225"/>
      <c r="E622" s="219"/>
      <c r="F622" s="173" t="e">
        <f t="shared" si="105"/>
        <v>#DIV/0!</v>
      </c>
      <c r="G622" s="173" t="e">
        <f t="shared" si="106"/>
        <v>#DIV/0!</v>
      </c>
    </row>
    <row r="623" spans="1:7">
      <c r="A623" s="168">
        <v>20825</v>
      </c>
      <c r="B623" s="181" t="s">
        <v>502</v>
      </c>
      <c r="C623" s="218">
        <f>SUM(C624:C625)</f>
        <v>802</v>
      </c>
      <c r="D623" s="170">
        <f>SUM(D624:D625)</f>
        <v>1349</v>
      </c>
      <c r="E623" s="218">
        <f t="shared" ref="E623" si="114">SUM(E624:E625)</f>
        <v>0</v>
      </c>
      <c r="F623" s="171">
        <f t="shared" si="105"/>
        <v>0</v>
      </c>
      <c r="G623" s="171">
        <f t="shared" si="106"/>
        <v>0</v>
      </c>
    </row>
    <row r="624" spans="1:7">
      <c r="A624" s="28">
        <v>2082501</v>
      </c>
      <c r="B624" s="175" t="s">
        <v>503</v>
      </c>
      <c r="C624" s="219">
        <v>749</v>
      </c>
      <c r="D624" s="225">
        <v>1272</v>
      </c>
      <c r="E624" s="219"/>
      <c r="F624" s="173">
        <f t="shared" si="105"/>
        <v>0</v>
      </c>
      <c r="G624" s="173">
        <f t="shared" si="106"/>
        <v>0</v>
      </c>
    </row>
    <row r="625" spans="1:7">
      <c r="A625" s="28">
        <v>2082502</v>
      </c>
      <c r="B625" s="175" t="s">
        <v>504</v>
      </c>
      <c r="C625" s="219">
        <v>53</v>
      </c>
      <c r="D625" s="225">
        <v>77</v>
      </c>
      <c r="E625" s="219"/>
      <c r="F625" s="173">
        <f t="shared" si="105"/>
        <v>0</v>
      </c>
      <c r="G625" s="173">
        <f t="shared" si="106"/>
        <v>0</v>
      </c>
    </row>
    <row r="626" spans="1:7">
      <c r="A626" s="168">
        <v>20826</v>
      </c>
      <c r="B626" s="181" t="s">
        <v>505</v>
      </c>
      <c r="C626" s="218">
        <f>SUM(C627:C629)</f>
        <v>7564</v>
      </c>
      <c r="D626" s="170">
        <f>SUM(D627:D629)</f>
        <v>786</v>
      </c>
      <c r="E626" s="218">
        <f t="shared" ref="E626" si="115">SUM(E627:E629)</f>
        <v>800</v>
      </c>
      <c r="F626" s="171">
        <f t="shared" si="105"/>
        <v>10.576414595452142</v>
      </c>
      <c r="G626" s="171">
        <f t="shared" si="106"/>
        <v>101.78117048346056</v>
      </c>
    </row>
    <row r="627" spans="1:7">
      <c r="A627" s="28">
        <v>2082601</v>
      </c>
      <c r="B627" s="175" t="s">
        <v>506</v>
      </c>
      <c r="C627" s="219">
        <v>7</v>
      </c>
      <c r="D627" s="225"/>
      <c r="E627" s="219"/>
      <c r="F627" s="173">
        <f t="shared" si="105"/>
        <v>0</v>
      </c>
      <c r="G627" s="173" t="e">
        <f t="shared" si="106"/>
        <v>#DIV/0!</v>
      </c>
    </row>
    <row r="628" spans="1:7">
      <c r="A628" s="28">
        <v>2082602</v>
      </c>
      <c r="B628" s="175" t="s">
        <v>507</v>
      </c>
      <c r="C628" s="219">
        <v>7557</v>
      </c>
      <c r="D628" s="225">
        <v>780</v>
      </c>
      <c r="E628" s="219">
        <v>800</v>
      </c>
      <c r="F628" s="173">
        <f t="shared" si="105"/>
        <v>10.586211459573905</v>
      </c>
      <c r="G628" s="173">
        <f t="shared" si="106"/>
        <v>102.56410256410255</v>
      </c>
    </row>
    <row r="629" spans="1:7">
      <c r="A629" s="28">
        <v>2082699</v>
      </c>
      <c r="B629" s="175" t="s">
        <v>508</v>
      </c>
      <c r="C629" s="219"/>
      <c r="D629" s="225">
        <v>6</v>
      </c>
      <c r="E629" s="219"/>
      <c r="F629" s="173" t="e">
        <f t="shared" si="105"/>
        <v>#DIV/0!</v>
      </c>
      <c r="G629" s="173">
        <f t="shared" si="106"/>
        <v>0</v>
      </c>
    </row>
    <row r="630" spans="1:7">
      <c r="A630" s="168">
        <v>20827</v>
      </c>
      <c r="B630" s="181" t="s">
        <v>509</v>
      </c>
      <c r="C630" s="218">
        <f>SUM(C631:C633)</f>
        <v>195</v>
      </c>
      <c r="D630" s="170">
        <f>SUM(D631:D633)</f>
        <v>0</v>
      </c>
      <c r="E630" s="218">
        <f t="shared" ref="E630" si="116">SUM(E631:E633)</f>
        <v>0</v>
      </c>
      <c r="F630" s="171">
        <f t="shared" si="105"/>
        <v>0</v>
      </c>
      <c r="G630" s="171" t="e">
        <f t="shared" si="106"/>
        <v>#DIV/0!</v>
      </c>
    </row>
    <row r="631" spans="1:7">
      <c r="A631" s="28">
        <v>2082701</v>
      </c>
      <c r="B631" s="175" t="s">
        <v>510</v>
      </c>
      <c r="C631" s="219"/>
      <c r="D631" s="225"/>
      <c r="E631" s="219"/>
      <c r="F631" s="173" t="e">
        <f t="shared" si="105"/>
        <v>#DIV/0!</v>
      </c>
      <c r="G631" s="173" t="e">
        <f t="shared" si="106"/>
        <v>#DIV/0!</v>
      </c>
    </row>
    <row r="632" spans="1:7">
      <c r="A632" s="28">
        <v>2082702</v>
      </c>
      <c r="B632" s="175" t="s">
        <v>511</v>
      </c>
      <c r="C632" s="219">
        <v>189</v>
      </c>
      <c r="D632" s="225"/>
      <c r="E632" s="219"/>
      <c r="F632" s="173">
        <f t="shared" si="105"/>
        <v>0</v>
      </c>
      <c r="G632" s="173" t="e">
        <f t="shared" si="106"/>
        <v>#DIV/0!</v>
      </c>
    </row>
    <row r="633" spans="1:7">
      <c r="A633" s="28">
        <v>2082799</v>
      </c>
      <c r="B633" s="175" t="s">
        <v>512</v>
      </c>
      <c r="C633" s="219">
        <v>6</v>
      </c>
      <c r="D633" s="225"/>
      <c r="E633" s="219"/>
      <c r="F633" s="173">
        <f t="shared" si="105"/>
        <v>0</v>
      </c>
      <c r="G633" s="173" t="e">
        <f t="shared" si="106"/>
        <v>#DIV/0!</v>
      </c>
    </row>
    <row r="634" spans="1:7">
      <c r="A634" s="168">
        <v>20828</v>
      </c>
      <c r="B634" s="185" t="s">
        <v>513</v>
      </c>
      <c r="C634" s="218">
        <f>SUM(C635:C641)</f>
        <v>1016</v>
      </c>
      <c r="D634" s="170">
        <f>SUM(D635:D641)</f>
        <v>1112</v>
      </c>
      <c r="E634" s="218">
        <f t="shared" ref="E634" si="117">SUM(E635:E641)</f>
        <v>209</v>
      </c>
      <c r="F634" s="171">
        <f t="shared" si="105"/>
        <v>20.570866141732282</v>
      </c>
      <c r="G634" s="171">
        <f t="shared" si="106"/>
        <v>18.794964028776977</v>
      </c>
    </row>
    <row r="635" spans="1:7">
      <c r="A635" s="28">
        <v>2082801</v>
      </c>
      <c r="B635" s="175" t="s">
        <v>66</v>
      </c>
      <c r="C635" s="219">
        <v>124</v>
      </c>
      <c r="D635" s="225">
        <v>94</v>
      </c>
      <c r="E635" s="219">
        <v>71</v>
      </c>
      <c r="F635" s="173">
        <f t="shared" si="105"/>
        <v>57.258064516129039</v>
      </c>
      <c r="G635" s="173">
        <f t="shared" si="106"/>
        <v>75.531914893617028</v>
      </c>
    </row>
    <row r="636" spans="1:7">
      <c r="A636" s="28">
        <v>2082802</v>
      </c>
      <c r="B636" s="175" t="s">
        <v>67</v>
      </c>
      <c r="C636" s="219"/>
      <c r="D636" s="225"/>
      <c r="E636" s="219"/>
      <c r="F636" s="173" t="e">
        <f t="shared" si="105"/>
        <v>#DIV/0!</v>
      </c>
      <c r="G636" s="173" t="e">
        <f t="shared" si="106"/>
        <v>#DIV/0!</v>
      </c>
    </row>
    <row r="637" spans="1:7">
      <c r="A637" s="28">
        <v>2082803</v>
      </c>
      <c r="B637" s="175" t="s">
        <v>68</v>
      </c>
      <c r="C637" s="219"/>
      <c r="D637" s="225"/>
      <c r="E637" s="219"/>
      <c r="F637" s="173" t="e">
        <f t="shared" si="105"/>
        <v>#DIV/0!</v>
      </c>
      <c r="G637" s="173" t="e">
        <f t="shared" si="106"/>
        <v>#DIV/0!</v>
      </c>
    </row>
    <row r="638" spans="1:7">
      <c r="A638" s="28">
        <v>2082804</v>
      </c>
      <c r="B638" s="175" t="s">
        <v>514</v>
      </c>
      <c r="C638" s="219">
        <v>16</v>
      </c>
      <c r="D638" s="225">
        <v>76</v>
      </c>
      <c r="E638" s="219"/>
      <c r="F638" s="173">
        <f t="shared" si="105"/>
        <v>0</v>
      </c>
      <c r="G638" s="173">
        <f t="shared" si="106"/>
        <v>0</v>
      </c>
    </row>
    <row r="639" spans="1:7">
      <c r="A639" s="28">
        <v>2082805</v>
      </c>
      <c r="B639" s="175" t="s">
        <v>515</v>
      </c>
      <c r="C639" s="219"/>
      <c r="D639" s="225"/>
      <c r="E639" s="219"/>
      <c r="F639" s="173" t="e">
        <f t="shared" si="105"/>
        <v>#DIV/0!</v>
      </c>
      <c r="G639" s="173" t="e">
        <f t="shared" si="106"/>
        <v>#DIV/0!</v>
      </c>
    </row>
    <row r="640" spans="1:7">
      <c r="A640" s="28">
        <v>2082850</v>
      </c>
      <c r="B640" s="175" t="s">
        <v>75</v>
      </c>
      <c r="C640" s="219">
        <v>91</v>
      </c>
      <c r="D640" s="225">
        <v>151</v>
      </c>
      <c r="E640" s="219">
        <v>138</v>
      </c>
      <c r="F640" s="173">
        <f t="shared" si="105"/>
        <v>151.64835164835165</v>
      </c>
      <c r="G640" s="173">
        <f t="shared" si="106"/>
        <v>91.390728476821195</v>
      </c>
    </row>
    <row r="641" spans="1:7">
      <c r="A641" s="28">
        <v>2082899</v>
      </c>
      <c r="B641" s="175" t="s">
        <v>516</v>
      </c>
      <c r="C641" s="219">
        <v>785</v>
      </c>
      <c r="D641" s="225">
        <v>791</v>
      </c>
      <c r="E641" s="219"/>
      <c r="F641" s="173">
        <f t="shared" si="105"/>
        <v>0</v>
      </c>
      <c r="G641" s="173">
        <f t="shared" si="106"/>
        <v>0</v>
      </c>
    </row>
    <row r="642" spans="1:7">
      <c r="A642" s="168">
        <v>20830</v>
      </c>
      <c r="B642" s="181" t="s">
        <v>517</v>
      </c>
      <c r="C642" s="218">
        <f>SUM(C643:C644)</f>
        <v>0</v>
      </c>
      <c r="D642" s="170">
        <f>SUM(D643:D644)</f>
        <v>0</v>
      </c>
      <c r="E642" s="218">
        <f t="shared" ref="E642" si="118">SUM(E643:E644)</f>
        <v>0</v>
      </c>
      <c r="F642" s="171" t="e">
        <f t="shared" si="105"/>
        <v>#DIV/0!</v>
      </c>
      <c r="G642" s="171" t="e">
        <f t="shared" si="106"/>
        <v>#DIV/0!</v>
      </c>
    </row>
    <row r="643" spans="1:7">
      <c r="A643" s="28">
        <v>2083001</v>
      </c>
      <c r="B643" s="175" t="s">
        <v>518</v>
      </c>
      <c r="C643" s="219"/>
      <c r="D643" s="225"/>
      <c r="E643" s="219"/>
      <c r="F643" s="173" t="e">
        <f t="shared" si="105"/>
        <v>#DIV/0!</v>
      </c>
      <c r="G643" s="173" t="e">
        <f t="shared" si="106"/>
        <v>#DIV/0!</v>
      </c>
    </row>
    <row r="644" spans="1:7">
      <c r="A644" s="28">
        <v>2083099</v>
      </c>
      <c r="B644" s="175" t="s">
        <v>519</v>
      </c>
      <c r="C644" s="219"/>
      <c r="D644" s="225"/>
      <c r="E644" s="219"/>
      <c r="F644" s="173" t="e">
        <f t="shared" si="105"/>
        <v>#DIV/0!</v>
      </c>
      <c r="G644" s="173" t="e">
        <f t="shared" si="106"/>
        <v>#DIV/0!</v>
      </c>
    </row>
    <row r="645" spans="1:7">
      <c r="A645" s="168">
        <v>20899</v>
      </c>
      <c r="B645" s="181" t="s">
        <v>520</v>
      </c>
      <c r="C645" s="220">
        <f>SUM(C646)</f>
        <v>16</v>
      </c>
      <c r="D645" s="182">
        <f>SUM(D646)</f>
        <v>57</v>
      </c>
      <c r="E645" s="220">
        <f t="shared" ref="E645" si="119">E646</f>
        <v>0</v>
      </c>
      <c r="F645" s="171">
        <f t="shared" si="105"/>
        <v>0</v>
      </c>
      <c r="G645" s="171">
        <f t="shared" si="106"/>
        <v>0</v>
      </c>
    </row>
    <row r="646" spans="1:7">
      <c r="A646" s="28">
        <v>2089999</v>
      </c>
      <c r="B646" s="175" t="s">
        <v>521</v>
      </c>
      <c r="C646" s="226">
        <v>16</v>
      </c>
      <c r="D646" s="225">
        <v>57</v>
      </c>
      <c r="E646" s="226"/>
      <c r="F646" s="173">
        <f t="shared" ref="F646:F709" si="120">E646/C646*100</f>
        <v>0</v>
      </c>
      <c r="G646" s="173">
        <f t="shared" si="106"/>
        <v>0</v>
      </c>
    </row>
    <row r="647" spans="1:7">
      <c r="A647" s="164">
        <v>210</v>
      </c>
      <c r="B647" s="165" t="s">
        <v>522</v>
      </c>
      <c r="C647" s="217">
        <f>C648+C653+C668+C672+C684+C687+C691+C696+C700+C704+C707+C716+C718</f>
        <v>27000</v>
      </c>
      <c r="D647" s="166">
        <f>D648+D653+D668+D672+D684+D687+D691+D696+D700+D704+D707+D716+D718</f>
        <v>33887</v>
      </c>
      <c r="E647" s="217">
        <f t="shared" ref="E647" si="121">E648+E653+E668+E672+E684+E687+E691+E696+E700+E704+E707+E716+E718</f>
        <v>14746</v>
      </c>
      <c r="F647" s="167">
        <f t="shared" si="120"/>
        <v>54.614814814814814</v>
      </c>
      <c r="G647" s="167">
        <f t="shared" ref="G647:G710" si="122">E647/D647*100</f>
        <v>43.515212323309825</v>
      </c>
    </row>
    <row r="648" spans="1:7">
      <c r="A648" s="168">
        <v>21001</v>
      </c>
      <c r="B648" s="181" t="s">
        <v>523</v>
      </c>
      <c r="C648" s="218">
        <f>SUM(C649:C652)</f>
        <v>1212</v>
      </c>
      <c r="D648" s="170">
        <f>SUM(D649:D652)</f>
        <v>633</v>
      </c>
      <c r="E648" s="218">
        <f t="shared" ref="E648" si="123">SUM(E649:E652)</f>
        <v>705</v>
      </c>
      <c r="F648" s="171">
        <f t="shared" si="120"/>
        <v>58.168316831683164</v>
      </c>
      <c r="G648" s="171">
        <f t="shared" si="122"/>
        <v>111.37440758293839</v>
      </c>
    </row>
    <row r="649" spans="1:7">
      <c r="A649" s="28">
        <v>2100101</v>
      </c>
      <c r="B649" s="175" t="s">
        <v>66</v>
      </c>
      <c r="C649" s="219">
        <v>349</v>
      </c>
      <c r="D649" s="225">
        <v>339</v>
      </c>
      <c r="E649" s="219">
        <v>179</v>
      </c>
      <c r="F649" s="173">
        <f t="shared" si="120"/>
        <v>51.289398280802288</v>
      </c>
      <c r="G649" s="173">
        <f t="shared" si="122"/>
        <v>52.802359882005902</v>
      </c>
    </row>
    <row r="650" spans="1:7">
      <c r="A650" s="28">
        <v>2100102</v>
      </c>
      <c r="B650" s="175" t="s">
        <v>67</v>
      </c>
      <c r="C650" s="219"/>
      <c r="D650" s="225"/>
      <c r="E650" s="219"/>
      <c r="F650" s="173" t="e">
        <f t="shared" si="120"/>
        <v>#DIV/0!</v>
      </c>
      <c r="G650" s="173" t="e">
        <f t="shared" si="122"/>
        <v>#DIV/0!</v>
      </c>
    </row>
    <row r="651" spans="1:7">
      <c r="A651" s="28">
        <v>2100103</v>
      </c>
      <c r="B651" s="175" t="s">
        <v>68</v>
      </c>
      <c r="C651" s="219"/>
      <c r="D651" s="225"/>
      <c r="E651" s="219"/>
      <c r="F651" s="173" t="e">
        <f t="shared" si="120"/>
        <v>#DIV/0!</v>
      </c>
      <c r="G651" s="173" t="e">
        <f t="shared" si="122"/>
        <v>#DIV/0!</v>
      </c>
    </row>
    <row r="652" spans="1:7">
      <c r="A652" s="28">
        <v>2100199</v>
      </c>
      <c r="B652" s="175" t="s">
        <v>524</v>
      </c>
      <c r="C652" s="219">
        <v>863</v>
      </c>
      <c r="D652" s="225">
        <v>294</v>
      </c>
      <c r="E652" s="219">
        <v>526</v>
      </c>
      <c r="F652" s="173">
        <f t="shared" si="120"/>
        <v>60.950173812282735</v>
      </c>
      <c r="G652" s="173">
        <f t="shared" si="122"/>
        <v>178.91156462585033</v>
      </c>
    </row>
    <row r="653" spans="1:7">
      <c r="A653" s="168">
        <v>21002</v>
      </c>
      <c r="B653" s="181" t="s">
        <v>525</v>
      </c>
      <c r="C653" s="218">
        <f>SUM(C654:C667)</f>
        <v>8452</v>
      </c>
      <c r="D653" s="170">
        <f>SUM(D654:D667)</f>
        <v>8534</v>
      </c>
      <c r="E653" s="218">
        <f t="shared" ref="E653" si="124">SUM(E654:E667)</f>
        <v>7143</v>
      </c>
      <c r="F653" s="171">
        <f t="shared" si="120"/>
        <v>84.512541410317084</v>
      </c>
      <c r="G653" s="171">
        <f t="shared" si="122"/>
        <v>83.700492149050859</v>
      </c>
    </row>
    <row r="654" spans="1:7">
      <c r="A654" s="28">
        <v>2100201</v>
      </c>
      <c r="B654" s="175" t="s">
        <v>526</v>
      </c>
      <c r="C654" s="219">
        <v>4639</v>
      </c>
      <c r="D654" s="225">
        <v>5795</v>
      </c>
      <c r="E654" s="219">
        <v>4060</v>
      </c>
      <c r="F654" s="173">
        <f t="shared" si="120"/>
        <v>87.518861823668885</v>
      </c>
      <c r="G654" s="173">
        <f t="shared" si="122"/>
        <v>70.060396893874028</v>
      </c>
    </row>
    <row r="655" spans="1:7">
      <c r="A655" s="28">
        <v>2100202</v>
      </c>
      <c r="B655" s="175" t="s">
        <v>527</v>
      </c>
      <c r="C655" s="219">
        <v>1722</v>
      </c>
      <c r="D655" s="225">
        <v>2089</v>
      </c>
      <c r="E655" s="219">
        <v>1583</v>
      </c>
      <c r="F655" s="173">
        <f t="shared" si="120"/>
        <v>91.927990708478518</v>
      </c>
      <c r="G655" s="173">
        <f t="shared" si="122"/>
        <v>75.777884155098135</v>
      </c>
    </row>
    <row r="656" spans="1:7">
      <c r="A656" s="28">
        <v>2100203</v>
      </c>
      <c r="B656" s="175" t="s">
        <v>528</v>
      </c>
      <c r="C656" s="219"/>
      <c r="D656" s="225"/>
      <c r="E656" s="219"/>
      <c r="F656" s="173" t="e">
        <f t="shared" si="120"/>
        <v>#DIV/0!</v>
      </c>
      <c r="G656" s="173" t="e">
        <f t="shared" si="122"/>
        <v>#DIV/0!</v>
      </c>
    </row>
    <row r="657" spans="1:7">
      <c r="A657" s="28">
        <v>2100204</v>
      </c>
      <c r="B657" s="175" t="s">
        <v>529</v>
      </c>
      <c r="C657" s="219"/>
      <c r="D657" s="225"/>
      <c r="E657" s="219"/>
      <c r="F657" s="173" t="e">
        <f t="shared" si="120"/>
        <v>#DIV/0!</v>
      </c>
      <c r="G657" s="173" t="e">
        <f t="shared" si="122"/>
        <v>#DIV/0!</v>
      </c>
    </row>
    <row r="658" spans="1:7">
      <c r="A658" s="28">
        <v>2100205</v>
      </c>
      <c r="B658" s="175" t="s">
        <v>530</v>
      </c>
      <c r="C658" s="219"/>
      <c r="D658" s="225"/>
      <c r="E658" s="219"/>
      <c r="F658" s="173" t="e">
        <f t="shared" si="120"/>
        <v>#DIV/0!</v>
      </c>
      <c r="G658" s="173" t="e">
        <f t="shared" si="122"/>
        <v>#DIV/0!</v>
      </c>
    </row>
    <row r="659" spans="1:7">
      <c r="A659" s="28">
        <v>2100206</v>
      </c>
      <c r="B659" s="175" t="s">
        <v>531</v>
      </c>
      <c r="C659" s="219"/>
      <c r="D659" s="225"/>
      <c r="E659" s="219"/>
      <c r="F659" s="173" t="e">
        <f t="shared" si="120"/>
        <v>#DIV/0!</v>
      </c>
      <c r="G659" s="173" t="e">
        <f t="shared" si="122"/>
        <v>#DIV/0!</v>
      </c>
    </row>
    <row r="660" spans="1:7">
      <c r="A660" s="28">
        <v>2100207</v>
      </c>
      <c r="B660" s="175" t="s">
        <v>532</v>
      </c>
      <c r="C660" s="219"/>
      <c r="D660" s="225"/>
      <c r="E660" s="219"/>
      <c r="F660" s="173" t="e">
        <f t="shared" si="120"/>
        <v>#DIV/0!</v>
      </c>
      <c r="G660" s="173" t="e">
        <f t="shared" si="122"/>
        <v>#DIV/0!</v>
      </c>
    </row>
    <row r="661" spans="1:7">
      <c r="A661" s="28">
        <v>2100208</v>
      </c>
      <c r="B661" s="175" t="s">
        <v>533</v>
      </c>
      <c r="C661" s="219"/>
      <c r="D661" s="225"/>
      <c r="E661" s="219"/>
      <c r="F661" s="173" t="e">
        <f t="shared" si="120"/>
        <v>#DIV/0!</v>
      </c>
      <c r="G661" s="173" t="e">
        <f t="shared" si="122"/>
        <v>#DIV/0!</v>
      </c>
    </row>
    <row r="662" spans="1:7">
      <c r="A662" s="28">
        <v>2100209</v>
      </c>
      <c r="B662" s="175" t="s">
        <v>534</v>
      </c>
      <c r="C662" s="219"/>
      <c r="D662" s="225"/>
      <c r="E662" s="219"/>
      <c r="F662" s="173" t="e">
        <f t="shared" si="120"/>
        <v>#DIV/0!</v>
      </c>
      <c r="G662" s="173" t="e">
        <f t="shared" si="122"/>
        <v>#DIV/0!</v>
      </c>
    </row>
    <row r="663" spans="1:7">
      <c r="A663" s="28">
        <v>2100210</v>
      </c>
      <c r="B663" s="175" t="s">
        <v>535</v>
      </c>
      <c r="C663" s="219"/>
      <c r="D663" s="225"/>
      <c r="E663" s="219"/>
      <c r="F663" s="173" t="e">
        <f t="shared" si="120"/>
        <v>#DIV/0!</v>
      </c>
      <c r="G663" s="173" t="e">
        <f t="shared" si="122"/>
        <v>#DIV/0!</v>
      </c>
    </row>
    <row r="664" spans="1:7">
      <c r="A664" s="28">
        <v>2100211</v>
      </c>
      <c r="B664" s="175" t="s">
        <v>536</v>
      </c>
      <c r="C664" s="219"/>
      <c r="D664" s="225"/>
      <c r="E664" s="219"/>
      <c r="F664" s="173" t="e">
        <f t="shared" si="120"/>
        <v>#DIV/0!</v>
      </c>
      <c r="G664" s="173" t="e">
        <f t="shared" si="122"/>
        <v>#DIV/0!</v>
      </c>
    </row>
    <row r="665" spans="1:7">
      <c r="A665" s="28">
        <v>2100212</v>
      </c>
      <c r="B665" s="175" t="s">
        <v>537</v>
      </c>
      <c r="C665" s="219"/>
      <c r="D665" s="225"/>
      <c r="E665" s="219"/>
      <c r="F665" s="173" t="e">
        <f t="shared" si="120"/>
        <v>#DIV/0!</v>
      </c>
      <c r="G665" s="173" t="e">
        <f t="shared" si="122"/>
        <v>#DIV/0!</v>
      </c>
    </row>
    <row r="666" spans="1:7">
      <c r="A666" s="28">
        <v>2100213</v>
      </c>
      <c r="B666" s="175" t="s">
        <v>538</v>
      </c>
      <c r="C666" s="219"/>
      <c r="D666" s="225"/>
      <c r="E666" s="219"/>
      <c r="F666" s="173" t="e">
        <f t="shared" si="120"/>
        <v>#DIV/0!</v>
      </c>
      <c r="G666" s="173" t="e">
        <f t="shared" si="122"/>
        <v>#DIV/0!</v>
      </c>
    </row>
    <row r="667" spans="1:7">
      <c r="A667" s="28">
        <v>2100299</v>
      </c>
      <c r="B667" s="175" t="s">
        <v>539</v>
      </c>
      <c r="C667" s="219">
        <v>2091</v>
      </c>
      <c r="D667" s="225">
        <v>650</v>
      </c>
      <c r="E667" s="219">
        <v>1500</v>
      </c>
      <c r="F667" s="173">
        <f t="shared" si="120"/>
        <v>71.736011477761835</v>
      </c>
      <c r="G667" s="173">
        <f t="shared" si="122"/>
        <v>230.76923076923075</v>
      </c>
    </row>
    <row r="668" spans="1:7">
      <c r="A668" s="168">
        <v>21003</v>
      </c>
      <c r="B668" s="181" t="s">
        <v>540</v>
      </c>
      <c r="C668" s="218">
        <f>SUM(C669:C671)</f>
        <v>2389</v>
      </c>
      <c r="D668" s="170">
        <f>SUM(D669:D671)</f>
        <v>4506</v>
      </c>
      <c r="E668" s="218">
        <f t="shared" ref="E668" si="125">SUM(E669:E671)</f>
        <v>2265</v>
      </c>
      <c r="F668" s="171">
        <f t="shared" si="120"/>
        <v>94.809543742151519</v>
      </c>
      <c r="G668" s="171">
        <f t="shared" si="122"/>
        <v>50.266311584553925</v>
      </c>
    </row>
    <row r="669" spans="1:7">
      <c r="A669" s="28">
        <v>2100301</v>
      </c>
      <c r="B669" s="175" t="s">
        <v>541</v>
      </c>
      <c r="C669" s="219">
        <v>210</v>
      </c>
      <c r="D669" s="225">
        <v>200</v>
      </c>
      <c r="E669" s="219">
        <v>200</v>
      </c>
      <c r="F669" s="173">
        <f t="shared" si="120"/>
        <v>95.238095238095227</v>
      </c>
      <c r="G669" s="173">
        <f t="shared" si="122"/>
        <v>100</v>
      </c>
    </row>
    <row r="670" spans="1:7">
      <c r="A670" s="28">
        <v>2100302</v>
      </c>
      <c r="B670" s="175" t="s">
        <v>542</v>
      </c>
      <c r="C670" s="219">
        <v>1360</v>
      </c>
      <c r="D670" s="225">
        <v>3977</v>
      </c>
      <c r="E670" s="219">
        <v>1265</v>
      </c>
      <c r="F670" s="173">
        <f t="shared" si="120"/>
        <v>93.014705882352942</v>
      </c>
      <c r="G670" s="173">
        <f t="shared" si="122"/>
        <v>31.807895398541614</v>
      </c>
    </row>
    <row r="671" spans="1:7">
      <c r="A671" s="28">
        <v>2100399</v>
      </c>
      <c r="B671" s="175" t="s">
        <v>543</v>
      </c>
      <c r="C671" s="219">
        <v>819</v>
      </c>
      <c r="D671" s="225">
        <v>329</v>
      </c>
      <c r="E671" s="219">
        <v>800</v>
      </c>
      <c r="F671" s="173">
        <f t="shared" si="120"/>
        <v>97.680097680097674</v>
      </c>
      <c r="G671" s="173">
        <f t="shared" si="122"/>
        <v>243.161094224924</v>
      </c>
    </row>
    <row r="672" spans="1:7">
      <c r="A672" s="168">
        <v>21004</v>
      </c>
      <c r="B672" s="181" t="s">
        <v>544</v>
      </c>
      <c r="C672" s="218">
        <f>SUM(C673:C683)</f>
        <v>7111</v>
      </c>
      <c r="D672" s="170">
        <f>SUM(D673:D683)</f>
        <v>18718</v>
      </c>
      <c r="E672" s="218">
        <f t="shared" ref="E672" si="126">SUM(E673:E683)</f>
        <v>1944</v>
      </c>
      <c r="F672" s="171">
        <f t="shared" si="120"/>
        <v>27.337927155111796</v>
      </c>
      <c r="G672" s="171">
        <f t="shared" si="122"/>
        <v>10.38572497061652</v>
      </c>
    </row>
    <row r="673" spans="1:7">
      <c r="A673" s="28">
        <v>2100401</v>
      </c>
      <c r="B673" s="175" t="s">
        <v>545</v>
      </c>
      <c r="C673" s="219">
        <v>730</v>
      </c>
      <c r="D673" s="225">
        <v>863</v>
      </c>
      <c r="E673" s="219">
        <v>477</v>
      </c>
      <c r="F673" s="173">
        <f t="shared" si="120"/>
        <v>65.342465753424662</v>
      </c>
      <c r="G673" s="173">
        <f t="shared" si="122"/>
        <v>55.272305909617614</v>
      </c>
    </row>
    <row r="674" spans="1:7">
      <c r="A674" s="28">
        <v>2100402</v>
      </c>
      <c r="B674" s="175" t="s">
        <v>546</v>
      </c>
      <c r="C674" s="219">
        <v>196</v>
      </c>
      <c r="D674" s="225">
        <v>180</v>
      </c>
      <c r="E674" s="219">
        <v>165</v>
      </c>
      <c r="F674" s="173">
        <f t="shared" si="120"/>
        <v>84.183673469387756</v>
      </c>
      <c r="G674" s="173">
        <f t="shared" si="122"/>
        <v>91.666666666666657</v>
      </c>
    </row>
    <row r="675" spans="1:7">
      <c r="A675" s="28">
        <v>2100403</v>
      </c>
      <c r="B675" s="175" t="s">
        <v>547</v>
      </c>
      <c r="C675" s="219">
        <v>486</v>
      </c>
      <c r="D675" s="225">
        <v>488</v>
      </c>
      <c r="E675" s="219">
        <v>402</v>
      </c>
      <c r="F675" s="173">
        <f t="shared" si="120"/>
        <v>82.716049382716051</v>
      </c>
      <c r="G675" s="173">
        <f t="shared" si="122"/>
        <v>82.377049180327873</v>
      </c>
    </row>
    <row r="676" spans="1:7">
      <c r="A676" s="28">
        <v>2100404</v>
      </c>
      <c r="B676" s="175" t="s">
        <v>548</v>
      </c>
      <c r="C676" s="219"/>
      <c r="D676" s="225"/>
      <c r="E676" s="219"/>
      <c r="F676" s="173" t="e">
        <f t="shared" si="120"/>
        <v>#DIV/0!</v>
      </c>
      <c r="G676" s="173" t="e">
        <f t="shared" si="122"/>
        <v>#DIV/0!</v>
      </c>
    </row>
    <row r="677" spans="1:7">
      <c r="A677" s="28">
        <v>2100405</v>
      </c>
      <c r="B677" s="175" t="s">
        <v>549</v>
      </c>
      <c r="C677" s="219"/>
      <c r="D677" s="225"/>
      <c r="E677" s="219"/>
      <c r="F677" s="173" t="e">
        <f t="shared" si="120"/>
        <v>#DIV/0!</v>
      </c>
      <c r="G677" s="173" t="e">
        <f t="shared" si="122"/>
        <v>#DIV/0!</v>
      </c>
    </row>
    <row r="678" spans="1:7">
      <c r="A678" s="28">
        <v>2100406</v>
      </c>
      <c r="B678" s="175" t="s">
        <v>550</v>
      </c>
      <c r="C678" s="219"/>
      <c r="D678" s="225"/>
      <c r="E678" s="219"/>
      <c r="F678" s="173" t="e">
        <f t="shared" si="120"/>
        <v>#DIV/0!</v>
      </c>
      <c r="G678" s="173" t="e">
        <f t="shared" si="122"/>
        <v>#DIV/0!</v>
      </c>
    </row>
    <row r="679" spans="1:7">
      <c r="A679" s="28">
        <v>2100407</v>
      </c>
      <c r="B679" s="175" t="s">
        <v>551</v>
      </c>
      <c r="C679" s="219"/>
      <c r="D679" s="225"/>
      <c r="E679" s="219"/>
      <c r="F679" s="173" t="e">
        <f t="shared" si="120"/>
        <v>#DIV/0!</v>
      </c>
      <c r="G679" s="173" t="e">
        <f t="shared" si="122"/>
        <v>#DIV/0!</v>
      </c>
    </row>
    <row r="680" spans="1:7">
      <c r="A680" s="28">
        <v>2100408</v>
      </c>
      <c r="B680" s="175" t="s">
        <v>552</v>
      </c>
      <c r="C680" s="219">
        <v>2882</v>
      </c>
      <c r="D680" s="225">
        <v>2725</v>
      </c>
      <c r="E680" s="219">
        <v>500</v>
      </c>
      <c r="F680" s="173">
        <f t="shared" si="120"/>
        <v>17.34906315058987</v>
      </c>
      <c r="G680" s="173">
        <f t="shared" si="122"/>
        <v>18.348623853211009</v>
      </c>
    </row>
    <row r="681" spans="1:7">
      <c r="A681" s="28">
        <v>2100409</v>
      </c>
      <c r="B681" s="175" t="s">
        <v>553</v>
      </c>
      <c r="C681" s="219">
        <v>1520</v>
      </c>
      <c r="D681" s="225">
        <v>676</v>
      </c>
      <c r="E681" s="219"/>
      <c r="F681" s="173">
        <f t="shared" si="120"/>
        <v>0</v>
      </c>
      <c r="G681" s="173">
        <f t="shared" si="122"/>
        <v>0</v>
      </c>
    </row>
    <row r="682" spans="1:7">
      <c r="A682" s="28">
        <v>2100410</v>
      </c>
      <c r="B682" s="175" t="s">
        <v>554</v>
      </c>
      <c r="C682" s="219">
        <v>809</v>
      </c>
      <c r="D682" s="225">
        <v>12987</v>
      </c>
      <c r="E682" s="219"/>
      <c r="F682" s="173">
        <f t="shared" si="120"/>
        <v>0</v>
      </c>
      <c r="G682" s="173">
        <f t="shared" si="122"/>
        <v>0</v>
      </c>
    </row>
    <row r="683" spans="1:7">
      <c r="A683" s="28">
        <v>2100499</v>
      </c>
      <c r="B683" s="175" t="s">
        <v>555</v>
      </c>
      <c r="C683" s="219">
        <v>488</v>
      </c>
      <c r="D683" s="225">
        <v>799</v>
      </c>
      <c r="E683" s="219">
        <v>400</v>
      </c>
      <c r="F683" s="173">
        <f t="shared" si="120"/>
        <v>81.967213114754102</v>
      </c>
      <c r="G683" s="173">
        <f t="shared" si="122"/>
        <v>50.062578222778477</v>
      </c>
    </row>
    <row r="684" spans="1:7">
      <c r="A684" s="168">
        <v>21006</v>
      </c>
      <c r="B684" s="181" t="s">
        <v>556</v>
      </c>
      <c r="C684" s="218">
        <f>SUM(C685:C686)</f>
        <v>116</v>
      </c>
      <c r="D684" s="170">
        <f>SUM(D685:D686)</f>
        <v>0</v>
      </c>
      <c r="E684" s="218">
        <f t="shared" ref="E684" si="127">SUM(E685:E686)</f>
        <v>0</v>
      </c>
      <c r="F684" s="171">
        <f t="shared" si="120"/>
        <v>0</v>
      </c>
      <c r="G684" s="171" t="e">
        <f t="shared" si="122"/>
        <v>#DIV/0!</v>
      </c>
    </row>
    <row r="685" spans="1:7">
      <c r="A685" s="28">
        <v>2100601</v>
      </c>
      <c r="B685" s="175" t="s">
        <v>557</v>
      </c>
      <c r="C685" s="219">
        <v>116</v>
      </c>
      <c r="D685" s="225"/>
      <c r="E685" s="219"/>
      <c r="F685" s="173">
        <f t="shared" si="120"/>
        <v>0</v>
      </c>
      <c r="G685" s="173" t="e">
        <f t="shared" si="122"/>
        <v>#DIV/0!</v>
      </c>
    </row>
    <row r="686" spans="1:7">
      <c r="A686" s="28">
        <v>2100699</v>
      </c>
      <c r="B686" s="175" t="s">
        <v>558</v>
      </c>
      <c r="C686" s="219"/>
      <c r="D686" s="225"/>
      <c r="E686" s="219"/>
      <c r="F686" s="173" t="e">
        <f t="shared" si="120"/>
        <v>#DIV/0!</v>
      </c>
      <c r="G686" s="173" t="e">
        <f t="shared" si="122"/>
        <v>#DIV/0!</v>
      </c>
    </row>
    <row r="687" spans="1:7">
      <c r="A687" s="168">
        <v>21007</v>
      </c>
      <c r="B687" s="181" t="s">
        <v>559</v>
      </c>
      <c r="C687" s="218">
        <f>SUM(C688:C690)</f>
        <v>2236</v>
      </c>
      <c r="D687" s="170">
        <f>SUM(D688:D690)</f>
        <v>124</v>
      </c>
      <c r="E687" s="218">
        <f t="shared" ref="E687" si="128">SUM(E688:E690)</f>
        <v>92</v>
      </c>
      <c r="F687" s="171">
        <f t="shared" si="120"/>
        <v>4.1144901610017888</v>
      </c>
      <c r="G687" s="171">
        <f t="shared" si="122"/>
        <v>74.193548387096769</v>
      </c>
    </row>
    <row r="688" spans="1:7">
      <c r="A688" s="28">
        <v>2100716</v>
      </c>
      <c r="B688" s="175" t="s">
        <v>560</v>
      </c>
      <c r="C688" s="219">
        <v>5</v>
      </c>
      <c r="D688" s="225">
        <v>102</v>
      </c>
      <c r="E688" s="219">
        <v>92</v>
      </c>
      <c r="F688" s="173">
        <f t="shared" si="120"/>
        <v>1839.9999999999998</v>
      </c>
      <c r="G688" s="173">
        <f t="shared" si="122"/>
        <v>90.196078431372555</v>
      </c>
    </row>
    <row r="689" spans="1:7">
      <c r="A689" s="28">
        <v>2100717</v>
      </c>
      <c r="B689" s="175" t="s">
        <v>561</v>
      </c>
      <c r="C689" s="219">
        <v>2166</v>
      </c>
      <c r="D689" s="225"/>
      <c r="E689" s="219"/>
      <c r="F689" s="173">
        <f t="shared" si="120"/>
        <v>0</v>
      </c>
      <c r="G689" s="173" t="e">
        <f t="shared" si="122"/>
        <v>#DIV/0!</v>
      </c>
    </row>
    <row r="690" spans="1:7">
      <c r="A690" s="28">
        <v>2100799</v>
      </c>
      <c r="B690" s="175" t="s">
        <v>562</v>
      </c>
      <c r="C690" s="219">
        <v>65</v>
      </c>
      <c r="D690" s="225">
        <v>22</v>
      </c>
      <c r="E690" s="219"/>
      <c r="F690" s="173">
        <f t="shared" si="120"/>
        <v>0</v>
      </c>
      <c r="G690" s="173">
        <f t="shared" si="122"/>
        <v>0</v>
      </c>
    </row>
    <row r="691" spans="1:7">
      <c r="A691" s="168">
        <v>21011</v>
      </c>
      <c r="B691" s="181" t="s">
        <v>563</v>
      </c>
      <c r="C691" s="218">
        <f>SUM(C692:C695)</f>
        <v>188</v>
      </c>
      <c r="D691" s="170">
        <f>SUM(D692:D695)</f>
        <v>0</v>
      </c>
      <c r="E691" s="218">
        <f t="shared" ref="E691" si="129">SUM(E692:E695)</f>
        <v>180</v>
      </c>
      <c r="F691" s="171">
        <f t="shared" si="120"/>
        <v>95.744680851063833</v>
      </c>
      <c r="G691" s="171" t="e">
        <f t="shared" si="122"/>
        <v>#DIV/0!</v>
      </c>
    </row>
    <row r="692" spans="1:7">
      <c r="A692" s="28">
        <v>2101101</v>
      </c>
      <c r="B692" s="175" t="s">
        <v>564</v>
      </c>
      <c r="C692" s="219"/>
      <c r="D692" s="225"/>
      <c r="E692" s="219"/>
      <c r="F692" s="173" t="e">
        <f t="shared" si="120"/>
        <v>#DIV/0!</v>
      </c>
      <c r="G692" s="173" t="e">
        <f t="shared" si="122"/>
        <v>#DIV/0!</v>
      </c>
    </row>
    <row r="693" spans="1:7">
      <c r="A693" s="28">
        <v>2101102</v>
      </c>
      <c r="B693" s="175" t="s">
        <v>565</v>
      </c>
      <c r="C693" s="219"/>
      <c r="D693" s="225"/>
      <c r="E693" s="219"/>
      <c r="F693" s="173" t="e">
        <f t="shared" si="120"/>
        <v>#DIV/0!</v>
      </c>
      <c r="G693" s="173" t="e">
        <f t="shared" si="122"/>
        <v>#DIV/0!</v>
      </c>
    </row>
    <row r="694" spans="1:7">
      <c r="A694" s="28">
        <v>2101103</v>
      </c>
      <c r="B694" s="175" t="s">
        <v>566</v>
      </c>
      <c r="C694" s="219">
        <v>158</v>
      </c>
      <c r="D694" s="225"/>
      <c r="E694" s="219">
        <v>150</v>
      </c>
      <c r="F694" s="173">
        <f t="shared" si="120"/>
        <v>94.936708860759495</v>
      </c>
      <c r="G694" s="173" t="e">
        <f t="shared" si="122"/>
        <v>#DIV/0!</v>
      </c>
    </row>
    <row r="695" spans="1:7">
      <c r="A695" s="28">
        <v>2101199</v>
      </c>
      <c r="B695" s="175" t="s">
        <v>567</v>
      </c>
      <c r="C695" s="219">
        <v>30</v>
      </c>
      <c r="D695" s="225"/>
      <c r="E695" s="219">
        <v>30</v>
      </c>
      <c r="F695" s="173">
        <f t="shared" si="120"/>
        <v>100</v>
      </c>
      <c r="G695" s="173" t="e">
        <f t="shared" si="122"/>
        <v>#DIV/0!</v>
      </c>
    </row>
    <row r="696" spans="1:7">
      <c r="A696" s="168">
        <v>21012</v>
      </c>
      <c r="B696" s="181" t="s">
        <v>568</v>
      </c>
      <c r="C696" s="218">
        <f>SUM(C697:C699)</f>
        <v>1523</v>
      </c>
      <c r="D696" s="170">
        <f>SUM(D697:D699)</f>
        <v>11</v>
      </c>
      <c r="E696" s="218">
        <f t="shared" ref="E696" si="130">SUM(E697:E699)</f>
        <v>500</v>
      </c>
      <c r="F696" s="171">
        <f t="shared" si="120"/>
        <v>32.829940906106373</v>
      </c>
      <c r="G696" s="171">
        <f t="shared" si="122"/>
        <v>4545.454545454545</v>
      </c>
    </row>
    <row r="697" spans="1:7">
      <c r="A697" s="28">
        <v>2101201</v>
      </c>
      <c r="B697" s="175" t="s">
        <v>569</v>
      </c>
      <c r="C697" s="219"/>
      <c r="D697" s="225"/>
      <c r="E697" s="219"/>
      <c r="F697" s="173" t="e">
        <f t="shared" si="120"/>
        <v>#DIV/0!</v>
      </c>
      <c r="G697" s="173" t="e">
        <f t="shared" si="122"/>
        <v>#DIV/0!</v>
      </c>
    </row>
    <row r="698" spans="1:7">
      <c r="A698" s="28">
        <v>2101202</v>
      </c>
      <c r="B698" s="175" t="s">
        <v>570</v>
      </c>
      <c r="C698" s="219">
        <v>1313</v>
      </c>
      <c r="D698" s="225"/>
      <c r="E698" s="219">
        <v>500</v>
      </c>
      <c r="F698" s="173">
        <f t="shared" si="120"/>
        <v>38.080731150038083</v>
      </c>
      <c r="G698" s="173" t="e">
        <f t="shared" si="122"/>
        <v>#DIV/0!</v>
      </c>
    </row>
    <row r="699" spans="1:7">
      <c r="A699" s="28">
        <v>2101299</v>
      </c>
      <c r="B699" s="175" t="s">
        <v>571</v>
      </c>
      <c r="C699" s="219">
        <v>210</v>
      </c>
      <c r="D699" s="225">
        <v>11</v>
      </c>
      <c r="E699" s="219"/>
      <c r="F699" s="173">
        <f t="shared" si="120"/>
        <v>0</v>
      </c>
      <c r="G699" s="173">
        <f t="shared" si="122"/>
        <v>0</v>
      </c>
    </row>
    <row r="700" spans="1:7">
      <c r="A700" s="168">
        <v>21013</v>
      </c>
      <c r="B700" s="181" t="s">
        <v>572</v>
      </c>
      <c r="C700" s="218">
        <f>SUM(C701:C703)</f>
        <v>2740</v>
      </c>
      <c r="D700" s="170">
        <f>SUM(D701:D703)</f>
        <v>750</v>
      </c>
      <c r="E700" s="218">
        <f t="shared" ref="E700" si="131">SUM(E701:E703)</f>
        <v>1000</v>
      </c>
      <c r="F700" s="171">
        <f t="shared" si="120"/>
        <v>36.496350364963504</v>
      </c>
      <c r="G700" s="171">
        <f t="shared" si="122"/>
        <v>133.33333333333331</v>
      </c>
    </row>
    <row r="701" spans="1:7">
      <c r="A701" s="28">
        <v>2101301</v>
      </c>
      <c r="B701" s="175" t="s">
        <v>573</v>
      </c>
      <c r="C701" s="219">
        <v>2740</v>
      </c>
      <c r="D701" s="225">
        <v>554</v>
      </c>
      <c r="E701" s="219">
        <v>1000</v>
      </c>
      <c r="F701" s="173">
        <f t="shared" si="120"/>
        <v>36.496350364963504</v>
      </c>
      <c r="G701" s="173">
        <f t="shared" si="122"/>
        <v>180.50541516245485</v>
      </c>
    </row>
    <row r="702" spans="1:7">
      <c r="A702" s="28">
        <v>2101302</v>
      </c>
      <c r="B702" s="175" t="s">
        <v>574</v>
      </c>
      <c r="C702" s="219"/>
      <c r="D702" s="225"/>
      <c r="E702" s="219"/>
      <c r="F702" s="173" t="e">
        <f t="shared" si="120"/>
        <v>#DIV/0!</v>
      </c>
      <c r="G702" s="173" t="e">
        <f t="shared" si="122"/>
        <v>#DIV/0!</v>
      </c>
    </row>
    <row r="703" spans="1:7">
      <c r="A703" s="28">
        <v>2101399</v>
      </c>
      <c r="B703" s="175" t="s">
        <v>575</v>
      </c>
      <c r="C703" s="219"/>
      <c r="D703" s="225">
        <v>196</v>
      </c>
      <c r="E703" s="219"/>
      <c r="F703" s="173" t="e">
        <f t="shared" si="120"/>
        <v>#DIV/0!</v>
      </c>
      <c r="G703" s="173">
        <f t="shared" si="122"/>
        <v>0</v>
      </c>
    </row>
    <row r="704" spans="1:7">
      <c r="A704" s="168">
        <v>21014</v>
      </c>
      <c r="B704" s="181" t="s">
        <v>576</v>
      </c>
      <c r="C704" s="218">
        <f>SUM(C705:C706)</f>
        <v>72</v>
      </c>
      <c r="D704" s="170">
        <f>SUM(D705:D706)</f>
        <v>25</v>
      </c>
      <c r="E704" s="218">
        <f t="shared" ref="E704" si="132">SUM(E705:E706)</f>
        <v>0</v>
      </c>
      <c r="F704" s="171">
        <f t="shared" si="120"/>
        <v>0</v>
      </c>
      <c r="G704" s="171">
        <f t="shared" si="122"/>
        <v>0</v>
      </c>
    </row>
    <row r="705" spans="1:7">
      <c r="A705" s="28">
        <v>2101401</v>
      </c>
      <c r="B705" s="175" t="s">
        <v>577</v>
      </c>
      <c r="C705" s="219">
        <v>72</v>
      </c>
      <c r="D705" s="225">
        <v>25</v>
      </c>
      <c r="E705" s="219"/>
      <c r="F705" s="173">
        <f t="shared" si="120"/>
        <v>0</v>
      </c>
      <c r="G705" s="173">
        <f t="shared" si="122"/>
        <v>0</v>
      </c>
    </row>
    <row r="706" spans="1:7">
      <c r="A706" s="28">
        <v>2101499</v>
      </c>
      <c r="B706" s="175" t="s">
        <v>578</v>
      </c>
      <c r="C706" s="219"/>
      <c r="D706" s="225"/>
      <c r="E706" s="219"/>
      <c r="F706" s="173" t="e">
        <f t="shared" si="120"/>
        <v>#DIV/0!</v>
      </c>
      <c r="G706" s="173" t="e">
        <f t="shared" si="122"/>
        <v>#DIV/0!</v>
      </c>
    </row>
    <row r="707" spans="1:7">
      <c r="A707" s="168">
        <v>21015</v>
      </c>
      <c r="B707" s="181" t="s">
        <v>579</v>
      </c>
      <c r="C707" s="218">
        <f>SUM(C708:C715)</f>
        <v>123</v>
      </c>
      <c r="D707" s="170">
        <f>SUM(D708:D715)</f>
        <v>236</v>
      </c>
      <c r="E707" s="218">
        <f t="shared" ref="E707" si="133">SUM(E708:E715)</f>
        <v>181</v>
      </c>
      <c r="F707" s="171">
        <f t="shared" si="120"/>
        <v>147.15447154471545</v>
      </c>
      <c r="G707" s="171">
        <f t="shared" si="122"/>
        <v>76.694915254237287</v>
      </c>
    </row>
    <row r="708" spans="1:7">
      <c r="A708" s="28">
        <v>2101501</v>
      </c>
      <c r="B708" s="175" t="s">
        <v>66</v>
      </c>
      <c r="C708" s="219">
        <v>1</v>
      </c>
      <c r="D708" s="225"/>
      <c r="E708" s="219"/>
      <c r="F708" s="173">
        <f t="shared" si="120"/>
        <v>0</v>
      </c>
      <c r="G708" s="173" t="e">
        <f t="shared" si="122"/>
        <v>#DIV/0!</v>
      </c>
    </row>
    <row r="709" spans="1:7">
      <c r="A709" s="28">
        <v>2101502</v>
      </c>
      <c r="B709" s="175" t="s">
        <v>67</v>
      </c>
      <c r="C709" s="219"/>
      <c r="D709" s="225"/>
      <c r="E709" s="219"/>
      <c r="F709" s="173" t="e">
        <f t="shared" si="120"/>
        <v>#DIV/0!</v>
      </c>
      <c r="G709" s="173" t="e">
        <f t="shared" si="122"/>
        <v>#DIV/0!</v>
      </c>
    </row>
    <row r="710" spans="1:7">
      <c r="A710" s="28">
        <v>2101503</v>
      </c>
      <c r="B710" s="175" t="s">
        <v>68</v>
      </c>
      <c r="C710" s="219"/>
      <c r="D710" s="225"/>
      <c r="E710" s="219"/>
      <c r="F710" s="173" t="e">
        <f t="shared" ref="F710:F773" si="134">E710/C710*100</f>
        <v>#DIV/0!</v>
      </c>
      <c r="G710" s="173" t="e">
        <f t="shared" si="122"/>
        <v>#DIV/0!</v>
      </c>
    </row>
    <row r="711" spans="1:7">
      <c r="A711" s="28">
        <v>2101504</v>
      </c>
      <c r="B711" s="175" t="s">
        <v>107</v>
      </c>
      <c r="C711" s="219">
        <v>11</v>
      </c>
      <c r="D711" s="225"/>
      <c r="E711" s="219"/>
      <c r="F711" s="173">
        <f t="shared" si="134"/>
        <v>0</v>
      </c>
      <c r="G711" s="173" t="e">
        <f t="shared" ref="G711:G774" si="135">E711/D711*100</f>
        <v>#DIV/0!</v>
      </c>
    </row>
    <row r="712" spans="1:7">
      <c r="A712" s="28">
        <v>2101505</v>
      </c>
      <c r="B712" s="175" t="s">
        <v>580</v>
      </c>
      <c r="C712" s="219"/>
      <c r="D712" s="225">
        <v>18</v>
      </c>
      <c r="E712" s="219"/>
      <c r="F712" s="173" t="e">
        <f t="shared" si="134"/>
        <v>#DIV/0!</v>
      </c>
      <c r="G712" s="173">
        <f t="shared" si="135"/>
        <v>0</v>
      </c>
    </row>
    <row r="713" spans="1:7">
      <c r="A713" s="28">
        <v>2101506</v>
      </c>
      <c r="B713" s="175" t="s">
        <v>581</v>
      </c>
      <c r="C713" s="219"/>
      <c r="D713" s="225">
        <v>6</v>
      </c>
      <c r="E713" s="219"/>
      <c r="F713" s="173" t="e">
        <f t="shared" si="134"/>
        <v>#DIV/0!</v>
      </c>
      <c r="G713" s="173">
        <f t="shared" si="135"/>
        <v>0</v>
      </c>
    </row>
    <row r="714" spans="1:7">
      <c r="A714" s="28">
        <v>2101550</v>
      </c>
      <c r="B714" s="175" t="s">
        <v>75</v>
      </c>
      <c r="C714" s="219">
        <v>71</v>
      </c>
      <c r="D714" s="225">
        <v>201</v>
      </c>
      <c r="E714" s="219">
        <v>181</v>
      </c>
      <c r="F714" s="173">
        <f t="shared" si="134"/>
        <v>254.92957746478874</v>
      </c>
      <c r="G714" s="173">
        <f t="shared" si="135"/>
        <v>90.049751243781088</v>
      </c>
    </row>
    <row r="715" spans="1:7">
      <c r="A715" s="28">
        <v>2101599</v>
      </c>
      <c r="B715" s="175" t="s">
        <v>582</v>
      </c>
      <c r="C715" s="219">
        <v>40</v>
      </c>
      <c r="D715" s="225">
        <v>11</v>
      </c>
      <c r="E715" s="219"/>
      <c r="F715" s="173">
        <f t="shared" si="134"/>
        <v>0</v>
      </c>
      <c r="G715" s="173">
        <f t="shared" si="135"/>
        <v>0</v>
      </c>
    </row>
    <row r="716" spans="1:7">
      <c r="A716" s="168">
        <v>21016</v>
      </c>
      <c r="B716" s="181" t="s">
        <v>583</v>
      </c>
      <c r="C716" s="220">
        <f>SUM(C717)</f>
        <v>669</v>
      </c>
      <c r="D716" s="182">
        <f>SUM(D717)</f>
        <v>324</v>
      </c>
      <c r="E716" s="220">
        <f t="shared" ref="E716" si="136">E717</f>
        <v>636</v>
      </c>
      <c r="F716" s="171">
        <f t="shared" si="134"/>
        <v>95.067264573991025</v>
      </c>
      <c r="G716" s="171">
        <f t="shared" si="135"/>
        <v>196.2962962962963</v>
      </c>
    </row>
    <row r="717" spans="1:7">
      <c r="A717" s="28">
        <v>2101601</v>
      </c>
      <c r="B717" s="175" t="s">
        <v>584</v>
      </c>
      <c r="C717" s="219">
        <v>669</v>
      </c>
      <c r="D717" s="225">
        <v>324</v>
      </c>
      <c r="E717" s="219">
        <v>636</v>
      </c>
      <c r="F717" s="173">
        <f t="shared" si="134"/>
        <v>95.067264573991025</v>
      </c>
      <c r="G717" s="173">
        <f t="shared" si="135"/>
        <v>196.2962962962963</v>
      </c>
    </row>
    <row r="718" spans="1:7">
      <c r="A718" s="168">
        <v>21099</v>
      </c>
      <c r="B718" s="186" t="s">
        <v>585</v>
      </c>
      <c r="C718" s="220">
        <f>SUM(C719)</f>
        <v>169</v>
      </c>
      <c r="D718" s="182">
        <f>SUM(D719)</f>
        <v>26</v>
      </c>
      <c r="E718" s="220">
        <f t="shared" ref="E718" si="137">E719</f>
        <v>100</v>
      </c>
      <c r="F718" s="171">
        <f t="shared" si="134"/>
        <v>59.171597633136095</v>
      </c>
      <c r="G718" s="171">
        <f t="shared" si="135"/>
        <v>384.61538461538464</v>
      </c>
    </row>
    <row r="719" spans="1:7">
      <c r="A719" s="28">
        <v>2109999</v>
      </c>
      <c r="B719" s="187" t="s">
        <v>586</v>
      </c>
      <c r="C719" s="219">
        <v>169</v>
      </c>
      <c r="D719" s="225">
        <v>26</v>
      </c>
      <c r="E719" s="219">
        <v>100</v>
      </c>
      <c r="F719" s="173">
        <f t="shared" si="134"/>
        <v>59.171597633136095</v>
      </c>
      <c r="G719" s="173">
        <f t="shared" si="135"/>
        <v>384.61538461538464</v>
      </c>
    </row>
    <row r="720" spans="1:7">
      <c r="A720" s="164">
        <v>211</v>
      </c>
      <c r="B720" s="188" t="s">
        <v>587</v>
      </c>
      <c r="C720" s="217">
        <f>C721+C731+C735+C744+C751+C758+C764+C767+C772+C778+C779+C780+C791</f>
        <v>22000</v>
      </c>
      <c r="D720" s="166">
        <f>D721+D731+D735+D744+D751+D758+D764+D767+D772+D778+D779+D780+D791</f>
        <v>7330</v>
      </c>
      <c r="E720" s="217">
        <f t="shared" ref="E720" si="138">E721+E731+E735+E744+E751+E758+E764+E767+E770+E771+E772+E778+E779+E780+E791</f>
        <v>2500</v>
      </c>
      <c r="F720" s="167">
        <f t="shared" si="134"/>
        <v>11.363636363636363</v>
      </c>
      <c r="G720" s="167">
        <f t="shared" si="135"/>
        <v>34.106412005457024</v>
      </c>
    </row>
    <row r="721" spans="1:7">
      <c r="A721" s="168">
        <v>21101</v>
      </c>
      <c r="B721" s="186" t="s">
        <v>588</v>
      </c>
      <c r="C721" s="218">
        <f>SUM(C722:C730)</f>
        <v>355</v>
      </c>
      <c r="D721" s="170">
        <f>SUM(D722:D730)</f>
        <v>102</v>
      </c>
      <c r="E721" s="218">
        <f t="shared" ref="E721" si="139">SUM(E722:E730)</f>
        <v>0</v>
      </c>
      <c r="F721" s="171">
        <f t="shared" si="134"/>
        <v>0</v>
      </c>
      <c r="G721" s="171">
        <f t="shared" si="135"/>
        <v>0</v>
      </c>
    </row>
    <row r="722" spans="1:7">
      <c r="A722" s="28">
        <v>2110101</v>
      </c>
      <c r="B722" s="187" t="s">
        <v>66</v>
      </c>
      <c r="C722" s="219">
        <v>3</v>
      </c>
      <c r="D722" s="225"/>
      <c r="E722" s="219"/>
      <c r="F722" s="173">
        <f t="shared" si="134"/>
        <v>0</v>
      </c>
      <c r="G722" s="173" t="e">
        <f t="shared" si="135"/>
        <v>#DIV/0!</v>
      </c>
    </row>
    <row r="723" spans="1:7">
      <c r="A723" s="28">
        <v>2110102</v>
      </c>
      <c r="B723" s="187" t="s">
        <v>67</v>
      </c>
      <c r="C723" s="219"/>
      <c r="D723" s="225"/>
      <c r="E723" s="219"/>
      <c r="F723" s="173" t="e">
        <f t="shared" si="134"/>
        <v>#DIV/0!</v>
      </c>
      <c r="G723" s="173" t="e">
        <f t="shared" si="135"/>
        <v>#DIV/0!</v>
      </c>
    </row>
    <row r="724" spans="1:7">
      <c r="A724" s="28">
        <v>2110103</v>
      </c>
      <c r="B724" s="187" t="s">
        <v>68</v>
      </c>
      <c r="C724" s="219"/>
      <c r="D724" s="225"/>
      <c r="E724" s="219"/>
      <c r="F724" s="173" t="e">
        <f t="shared" si="134"/>
        <v>#DIV/0!</v>
      </c>
      <c r="G724" s="173" t="e">
        <f t="shared" si="135"/>
        <v>#DIV/0!</v>
      </c>
    </row>
    <row r="725" spans="1:7">
      <c r="A725" s="28">
        <v>2110104</v>
      </c>
      <c r="B725" s="187" t="s">
        <v>589</v>
      </c>
      <c r="C725" s="219"/>
      <c r="D725" s="225"/>
      <c r="E725" s="219"/>
      <c r="F725" s="173" t="e">
        <f t="shared" si="134"/>
        <v>#DIV/0!</v>
      </c>
      <c r="G725" s="173" t="e">
        <f t="shared" si="135"/>
        <v>#DIV/0!</v>
      </c>
    </row>
    <row r="726" spans="1:7">
      <c r="A726" s="28">
        <v>2110105</v>
      </c>
      <c r="B726" s="187" t="s">
        <v>590</v>
      </c>
      <c r="C726" s="219"/>
      <c r="D726" s="225"/>
      <c r="E726" s="219"/>
      <c r="F726" s="173" t="e">
        <f t="shared" si="134"/>
        <v>#DIV/0!</v>
      </c>
      <c r="G726" s="173" t="e">
        <f t="shared" si="135"/>
        <v>#DIV/0!</v>
      </c>
    </row>
    <row r="727" spans="1:7">
      <c r="A727" s="28">
        <v>2110106</v>
      </c>
      <c r="B727" s="187" t="s">
        <v>591</v>
      </c>
      <c r="C727" s="219"/>
      <c r="D727" s="225"/>
      <c r="E727" s="219"/>
      <c r="F727" s="173" t="e">
        <f t="shared" si="134"/>
        <v>#DIV/0!</v>
      </c>
      <c r="G727" s="173" t="e">
        <f t="shared" si="135"/>
        <v>#DIV/0!</v>
      </c>
    </row>
    <row r="728" spans="1:7">
      <c r="A728" s="28">
        <v>2110107</v>
      </c>
      <c r="B728" s="187" t="s">
        <v>592</v>
      </c>
      <c r="C728" s="219"/>
      <c r="D728" s="225"/>
      <c r="E728" s="219"/>
      <c r="F728" s="173" t="e">
        <f t="shared" si="134"/>
        <v>#DIV/0!</v>
      </c>
      <c r="G728" s="173" t="e">
        <f t="shared" si="135"/>
        <v>#DIV/0!</v>
      </c>
    </row>
    <row r="729" spans="1:7">
      <c r="A729" s="28">
        <v>2110108</v>
      </c>
      <c r="B729" s="187" t="s">
        <v>593</v>
      </c>
      <c r="C729" s="219"/>
      <c r="D729" s="225"/>
      <c r="E729" s="219"/>
      <c r="F729" s="173" t="e">
        <f t="shared" si="134"/>
        <v>#DIV/0!</v>
      </c>
      <c r="G729" s="173" t="e">
        <f t="shared" si="135"/>
        <v>#DIV/0!</v>
      </c>
    </row>
    <row r="730" spans="1:7">
      <c r="A730" s="28">
        <v>2110199</v>
      </c>
      <c r="B730" s="187" t="s">
        <v>594</v>
      </c>
      <c r="C730" s="219">
        <v>352</v>
      </c>
      <c r="D730" s="225">
        <v>102</v>
      </c>
      <c r="E730" s="219"/>
      <c r="F730" s="173">
        <f t="shared" si="134"/>
        <v>0</v>
      </c>
      <c r="G730" s="173">
        <f t="shared" si="135"/>
        <v>0</v>
      </c>
    </row>
    <row r="731" spans="1:7">
      <c r="A731" s="168">
        <v>21102</v>
      </c>
      <c r="B731" s="186" t="s">
        <v>595</v>
      </c>
      <c r="C731" s="218">
        <f>SUM(C732:C734)</f>
        <v>0</v>
      </c>
      <c r="D731" s="170">
        <f>SUM(D732:D734)</f>
        <v>0</v>
      </c>
      <c r="E731" s="218">
        <f t="shared" ref="E731" si="140">SUM(E732:E734)</f>
        <v>0</v>
      </c>
      <c r="F731" s="171" t="e">
        <f t="shared" si="134"/>
        <v>#DIV/0!</v>
      </c>
      <c r="G731" s="171" t="e">
        <f t="shared" si="135"/>
        <v>#DIV/0!</v>
      </c>
    </row>
    <row r="732" spans="1:7">
      <c r="A732" s="28">
        <v>2110203</v>
      </c>
      <c r="B732" s="187" t="s">
        <v>596</v>
      </c>
      <c r="C732" s="219"/>
      <c r="D732" s="225"/>
      <c r="E732" s="219"/>
      <c r="F732" s="173" t="e">
        <f t="shared" si="134"/>
        <v>#DIV/0!</v>
      </c>
      <c r="G732" s="173" t="e">
        <f t="shared" si="135"/>
        <v>#DIV/0!</v>
      </c>
    </row>
    <row r="733" spans="1:7">
      <c r="A733" s="28">
        <v>2110204</v>
      </c>
      <c r="B733" s="187" t="s">
        <v>597</v>
      </c>
      <c r="C733" s="219"/>
      <c r="D733" s="225"/>
      <c r="E733" s="219"/>
      <c r="F733" s="173" t="e">
        <f t="shared" si="134"/>
        <v>#DIV/0!</v>
      </c>
      <c r="G733" s="173" t="e">
        <f t="shared" si="135"/>
        <v>#DIV/0!</v>
      </c>
    </row>
    <row r="734" spans="1:7">
      <c r="A734" s="28">
        <v>2110299</v>
      </c>
      <c r="B734" s="187" t="s">
        <v>598</v>
      </c>
      <c r="C734" s="219"/>
      <c r="D734" s="225"/>
      <c r="E734" s="219"/>
      <c r="F734" s="173" t="e">
        <f t="shared" si="134"/>
        <v>#DIV/0!</v>
      </c>
      <c r="G734" s="173" t="e">
        <f t="shared" si="135"/>
        <v>#DIV/0!</v>
      </c>
    </row>
    <row r="735" spans="1:7">
      <c r="A735" s="168">
        <v>21103</v>
      </c>
      <c r="B735" s="186" t="s">
        <v>599</v>
      </c>
      <c r="C735" s="218">
        <f>SUM(C736:C743)</f>
        <v>3982</v>
      </c>
      <c r="D735" s="170">
        <f>SUM(D736:D743)</f>
        <v>3975</v>
      </c>
      <c r="E735" s="218">
        <f t="shared" ref="E735" si="141">SUM(E736:E743)</f>
        <v>2500</v>
      </c>
      <c r="F735" s="171">
        <f t="shared" si="134"/>
        <v>62.782521346057266</v>
      </c>
      <c r="G735" s="171">
        <f t="shared" si="135"/>
        <v>62.893081761006286</v>
      </c>
    </row>
    <row r="736" spans="1:7">
      <c r="A736" s="28">
        <v>2110301</v>
      </c>
      <c r="B736" s="187" t="s">
        <v>600</v>
      </c>
      <c r="C736" s="219">
        <v>129</v>
      </c>
      <c r="D736" s="225">
        <v>115</v>
      </c>
      <c r="E736" s="219"/>
      <c r="F736" s="173">
        <f t="shared" si="134"/>
        <v>0</v>
      </c>
      <c r="G736" s="173">
        <f t="shared" si="135"/>
        <v>0</v>
      </c>
    </row>
    <row r="737" spans="1:7">
      <c r="A737" s="28">
        <v>2110302</v>
      </c>
      <c r="B737" s="187" t="s">
        <v>601</v>
      </c>
      <c r="C737" s="219">
        <v>3853</v>
      </c>
      <c r="D737" s="225">
        <v>2741</v>
      </c>
      <c r="E737" s="219">
        <v>2500</v>
      </c>
      <c r="F737" s="173">
        <f t="shared" si="134"/>
        <v>64.884505580067469</v>
      </c>
      <c r="G737" s="173">
        <f t="shared" si="135"/>
        <v>91.207588471360808</v>
      </c>
    </row>
    <row r="738" spans="1:7">
      <c r="A738" s="28">
        <v>2110303</v>
      </c>
      <c r="B738" s="187" t="s">
        <v>602</v>
      </c>
      <c r="C738" s="219"/>
      <c r="D738" s="225"/>
      <c r="E738" s="219"/>
      <c r="F738" s="173" t="e">
        <f t="shared" si="134"/>
        <v>#DIV/0!</v>
      </c>
      <c r="G738" s="173" t="e">
        <f t="shared" si="135"/>
        <v>#DIV/0!</v>
      </c>
    </row>
    <row r="739" spans="1:7">
      <c r="A739" s="28">
        <v>2110304</v>
      </c>
      <c r="B739" s="187" t="s">
        <v>603</v>
      </c>
      <c r="C739" s="219"/>
      <c r="D739" s="225"/>
      <c r="E739" s="219"/>
      <c r="F739" s="173" t="e">
        <f t="shared" si="134"/>
        <v>#DIV/0!</v>
      </c>
      <c r="G739" s="173" t="e">
        <f t="shared" si="135"/>
        <v>#DIV/0!</v>
      </c>
    </row>
    <row r="740" spans="1:7">
      <c r="A740" s="28">
        <v>2110305</v>
      </c>
      <c r="B740" s="187" t="s">
        <v>604</v>
      </c>
      <c r="C740" s="219"/>
      <c r="D740" s="225"/>
      <c r="E740" s="219"/>
      <c r="F740" s="173" t="e">
        <f t="shared" si="134"/>
        <v>#DIV/0!</v>
      </c>
      <c r="G740" s="173" t="e">
        <f t="shared" si="135"/>
        <v>#DIV/0!</v>
      </c>
    </row>
    <row r="741" spans="1:7">
      <c r="A741" s="28">
        <v>2110306</v>
      </c>
      <c r="B741" s="187" t="s">
        <v>605</v>
      </c>
      <c r="C741" s="219"/>
      <c r="D741" s="225"/>
      <c r="E741" s="219"/>
      <c r="F741" s="173" t="e">
        <f t="shared" si="134"/>
        <v>#DIV/0!</v>
      </c>
      <c r="G741" s="173" t="e">
        <f t="shared" si="135"/>
        <v>#DIV/0!</v>
      </c>
    </row>
    <row r="742" spans="1:7">
      <c r="A742" s="28">
        <v>2110307</v>
      </c>
      <c r="B742" s="187" t="s">
        <v>606</v>
      </c>
      <c r="C742" s="219"/>
      <c r="D742" s="225"/>
      <c r="E742" s="219"/>
      <c r="F742" s="173" t="e">
        <f t="shared" si="134"/>
        <v>#DIV/0!</v>
      </c>
      <c r="G742" s="173" t="e">
        <f t="shared" si="135"/>
        <v>#DIV/0!</v>
      </c>
    </row>
    <row r="743" spans="1:7">
      <c r="A743" s="28">
        <v>2110399</v>
      </c>
      <c r="B743" s="187" t="s">
        <v>607</v>
      </c>
      <c r="C743" s="219"/>
      <c r="D743" s="225">
        <v>1119</v>
      </c>
      <c r="E743" s="219"/>
      <c r="F743" s="173" t="e">
        <f t="shared" si="134"/>
        <v>#DIV/0!</v>
      </c>
      <c r="G743" s="173">
        <f t="shared" si="135"/>
        <v>0</v>
      </c>
    </row>
    <row r="744" spans="1:7">
      <c r="A744" s="168">
        <v>21104</v>
      </c>
      <c r="B744" s="186" t="s">
        <v>608</v>
      </c>
      <c r="C744" s="218">
        <f>SUM(C745:C750)</f>
        <v>16389</v>
      </c>
      <c r="D744" s="170">
        <f>SUM(D745:D750)</f>
        <v>2819</v>
      </c>
      <c r="E744" s="218">
        <f t="shared" ref="E744" si="142">SUM(E745:E750)</f>
        <v>0</v>
      </c>
      <c r="F744" s="171">
        <f t="shared" si="134"/>
        <v>0</v>
      </c>
      <c r="G744" s="171">
        <f t="shared" si="135"/>
        <v>0</v>
      </c>
    </row>
    <row r="745" spans="1:7">
      <c r="A745" s="28">
        <v>2110401</v>
      </c>
      <c r="B745" s="187" t="s">
        <v>609</v>
      </c>
      <c r="C745" s="219">
        <v>51</v>
      </c>
      <c r="D745" s="225">
        <v>7</v>
      </c>
      <c r="E745" s="219"/>
      <c r="F745" s="173">
        <f t="shared" si="134"/>
        <v>0</v>
      </c>
      <c r="G745" s="173">
        <f t="shared" si="135"/>
        <v>0</v>
      </c>
    </row>
    <row r="746" spans="1:7">
      <c r="A746" s="28">
        <v>2110402</v>
      </c>
      <c r="B746" s="187" t="s">
        <v>610</v>
      </c>
      <c r="C746" s="219">
        <v>16338</v>
      </c>
      <c r="D746" s="225">
        <v>2812</v>
      </c>
      <c r="E746" s="219"/>
      <c r="F746" s="173">
        <f t="shared" si="134"/>
        <v>0</v>
      </c>
      <c r="G746" s="173">
        <f t="shared" si="135"/>
        <v>0</v>
      </c>
    </row>
    <row r="747" spans="1:7">
      <c r="A747" s="28">
        <v>2110404</v>
      </c>
      <c r="B747" s="187" t="s">
        <v>611</v>
      </c>
      <c r="C747" s="219"/>
      <c r="D747" s="225"/>
      <c r="E747" s="219"/>
      <c r="F747" s="173" t="e">
        <f t="shared" si="134"/>
        <v>#DIV/0!</v>
      </c>
      <c r="G747" s="173" t="e">
        <f t="shared" si="135"/>
        <v>#DIV/0!</v>
      </c>
    </row>
    <row r="748" spans="1:7">
      <c r="A748" s="28">
        <v>2110405</v>
      </c>
      <c r="B748" s="187" t="s">
        <v>612</v>
      </c>
      <c r="C748" s="219"/>
      <c r="D748" s="225"/>
      <c r="E748" s="219"/>
      <c r="F748" s="173" t="e">
        <f t="shared" si="134"/>
        <v>#DIV/0!</v>
      </c>
      <c r="G748" s="173" t="e">
        <f t="shared" si="135"/>
        <v>#DIV/0!</v>
      </c>
    </row>
    <row r="749" spans="1:7">
      <c r="A749" s="28">
        <v>2110406</v>
      </c>
      <c r="B749" s="187" t="s">
        <v>613</v>
      </c>
      <c r="C749" s="219"/>
      <c r="D749" s="225"/>
      <c r="E749" s="219"/>
      <c r="F749" s="173" t="e">
        <f t="shared" si="134"/>
        <v>#DIV/0!</v>
      </c>
      <c r="G749" s="173" t="e">
        <f t="shared" si="135"/>
        <v>#DIV/0!</v>
      </c>
    </row>
    <row r="750" spans="1:7">
      <c r="A750" s="28">
        <v>2110499</v>
      </c>
      <c r="B750" s="187" t="s">
        <v>614</v>
      </c>
      <c r="C750" s="219"/>
      <c r="D750" s="225"/>
      <c r="E750" s="219"/>
      <c r="F750" s="173" t="e">
        <f t="shared" si="134"/>
        <v>#DIV/0!</v>
      </c>
      <c r="G750" s="173" t="e">
        <f t="shared" si="135"/>
        <v>#DIV/0!</v>
      </c>
    </row>
    <row r="751" spans="1:7">
      <c r="A751" s="168">
        <v>21105</v>
      </c>
      <c r="B751" s="186" t="s">
        <v>615</v>
      </c>
      <c r="C751" s="218">
        <f>SUM(C752:C757)</f>
        <v>632</v>
      </c>
      <c r="D751" s="170">
        <f>SUM(D752:D757)</f>
        <v>421</v>
      </c>
      <c r="E751" s="218">
        <f t="shared" ref="E751" si="143">SUM(E752:E757)</f>
        <v>0</v>
      </c>
      <c r="F751" s="171">
        <f t="shared" si="134"/>
        <v>0</v>
      </c>
      <c r="G751" s="171">
        <f t="shared" si="135"/>
        <v>0</v>
      </c>
    </row>
    <row r="752" spans="1:7">
      <c r="A752" s="28">
        <v>2110501</v>
      </c>
      <c r="B752" s="187" t="s">
        <v>616</v>
      </c>
      <c r="C752" s="219"/>
      <c r="D752" s="225"/>
      <c r="E752" s="219"/>
      <c r="F752" s="173" t="e">
        <f t="shared" si="134"/>
        <v>#DIV/0!</v>
      </c>
      <c r="G752" s="173" t="e">
        <f t="shared" si="135"/>
        <v>#DIV/0!</v>
      </c>
    </row>
    <row r="753" spans="1:7">
      <c r="A753" s="28">
        <v>2110502</v>
      </c>
      <c r="B753" s="187" t="s">
        <v>617</v>
      </c>
      <c r="C753" s="219"/>
      <c r="D753" s="225"/>
      <c r="E753" s="219"/>
      <c r="F753" s="173" t="e">
        <f t="shared" si="134"/>
        <v>#DIV/0!</v>
      </c>
      <c r="G753" s="173" t="e">
        <f t="shared" si="135"/>
        <v>#DIV/0!</v>
      </c>
    </row>
    <row r="754" spans="1:7">
      <c r="A754" s="28">
        <v>2110503</v>
      </c>
      <c r="B754" s="187" t="s">
        <v>618</v>
      </c>
      <c r="C754" s="219"/>
      <c r="D754" s="225"/>
      <c r="E754" s="219"/>
      <c r="F754" s="173" t="e">
        <f t="shared" si="134"/>
        <v>#DIV/0!</v>
      </c>
      <c r="G754" s="173" t="e">
        <f t="shared" si="135"/>
        <v>#DIV/0!</v>
      </c>
    </row>
    <row r="755" spans="1:7">
      <c r="A755" s="28">
        <v>2110506</v>
      </c>
      <c r="B755" s="187" t="s">
        <v>619</v>
      </c>
      <c r="C755" s="219"/>
      <c r="D755" s="225"/>
      <c r="E755" s="219"/>
      <c r="F755" s="173" t="e">
        <f t="shared" si="134"/>
        <v>#DIV/0!</v>
      </c>
      <c r="G755" s="173" t="e">
        <f t="shared" si="135"/>
        <v>#DIV/0!</v>
      </c>
    </row>
    <row r="756" spans="1:7">
      <c r="A756" s="28">
        <v>2110507</v>
      </c>
      <c r="B756" s="187" t="s">
        <v>620</v>
      </c>
      <c r="C756" s="219">
        <v>632</v>
      </c>
      <c r="D756" s="225">
        <v>421</v>
      </c>
      <c r="E756" s="219"/>
      <c r="F756" s="173">
        <f t="shared" si="134"/>
        <v>0</v>
      </c>
      <c r="G756" s="173">
        <f t="shared" si="135"/>
        <v>0</v>
      </c>
    </row>
    <row r="757" spans="1:7">
      <c r="A757" s="28">
        <v>2110599</v>
      </c>
      <c r="B757" s="187" t="s">
        <v>621</v>
      </c>
      <c r="C757" s="219"/>
      <c r="D757" s="225"/>
      <c r="E757" s="219"/>
      <c r="F757" s="173" t="e">
        <f t="shared" si="134"/>
        <v>#DIV/0!</v>
      </c>
      <c r="G757" s="173" t="e">
        <f t="shared" si="135"/>
        <v>#DIV/0!</v>
      </c>
    </row>
    <row r="758" spans="1:7">
      <c r="A758" s="168">
        <v>21106</v>
      </c>
      <c r="B758" s="186" t="s">
        <v>622</v>
      </c>
      <c r="C758" s="218">
        <f>SUM(C759:C763)</f>
        <v>0</v>
      </c>
      <c r="D758" s="170">
        <f>SUM(D759:D763)</f>
        <v>0</v>
      </c>
      <c r="E758" s="218">
        <f t="shared" ref="E758" si="144">SUM(E759:E763)</f>
        <v>0</v>
      </c>
      <c r="F758" s="171" t="e">
        <f t="shared" si="134"/>
        <v>#DIV/0!</v>
      </c>
      <c r="G758" s="171" t="e">
        <f t="shared" si="135"/>
        <v>#DIV/0!</v>
      </c>
    </row>
    <row r="759" spans="1:7">
      <c r="A759" s="28">
        <v>2110602</v>
      </c>
      <c r="B759" s="187" t="s">
        <v>623</v>
      </c>
      <c r="C759" s="219"/>
      <c r="D759" s="225"/>
      <c r="E759" s="219"/>
      <c r="F759" s="173" t="e">
        <f t="shared" si="134"/>
        <v>#DIV/0!</v>
      </c>
      <c r="G759" s="173" t="e">
        <f t="shared" si="135"/>
        <v>#DIV/0!</v>
      </c>
    </row>
    <row r="760" spans="1:7">
      <c r="A760" s="28">
        <v>2110603</v>
      </c>
      <c r="B760" s="187" t="s">
        <v>624</v>
      </c>
      <c r="C760" s="219"/>
      <c r="D760" s="225"/>
      <c r="E760" s="219"/>
      <c r="F760" s="173" t="e">
        <f t="shared" si="134"/>
        <v>#DIV/0!</v>
      </c>
      <c r="G760" s="173" t="e">
        <f t="shared" si="135"/>
        <v>#DIV/0!</v>
      </c>
    </row>
    <row r="761" spans="1:7">
      <c r="A761" s="28">
        <v>2110604</v>
      </c>
      <c r="B761" s="187" t="s">
        <v>625</v>
      </c>
      <c r="C761" s="219"/>
      <c r="D761" s="225"/>
      <c r="E761" s="219"/>
      <c r="F761" s="173" t="e">
        <f t="shared" si="134"/>
        <v>#DIV/0!</v>
      </c>
      <c r="G761" s="173" t="e">
        <f t="shared" si="135"/>
        <v>#DIV/0!</v>
      </c>
    </row>
    <row r="762" spans="1:7">
      <c r="A762" s="28">
        <v>2110605</v>
      </c>
      <c r="B762" s="187" t="s">
        <v>626</v>
      </c>
      <c r="C762" s="219"/>
      <c r="D762" s="225"/>
      <c r="E762" s="219"/>
      <c r="F762" s="173" t="e">
        <f t="shared" si="134"/>
        <v>#DIV/0!</v>
      </c>
      <c r="G762" s="173" t="e">
        <f t="shared" si="135"/>
        <v>#DIV/0!</v>
      </c>
    </row>
    <row r="763" spans="1:7">
      <c r="A763" s="28">
        <v>2110699</v>
      </c>
      <c r="B763" s="187" t="s">
        <v>627</v>
      </c>
      <c r="C763" s="219"/>
      <c r="D763" s="225"/>
      <c r="E763" s="219"/>
      <c r="F763" s="173" t="e">
        <f t="shared" si="134"/>
        <v>#DIV/0!</v>
      </c>
      <c r="G763" s="173" t="e">
        <f t="shared" si="135"/>
        <v>#DIV/0!</v>
      </c>
    </row>
    <row r="764" spans="1:7">
      <c r="A764" s="168">
        <v>21107</v>
      </c>
      <c r="B764" s="186" t="s">
        <v>628</v>
      </c>
      <c r="C764" s="218">
        <f>SUM(C765:C766)</f>
        <v>0</v>
      </c>
      <c r="D764" s="170">
        <f>SUM(D765:D766)</f>
        <v>0</v>
      </c>
      <c r="E764" s="218">
        <f t="shared" ref="E764" si="145">SUM(E765:E766)</f>
        <v>0</v>
      </c>
      <c r="F764" s="171" t="e">
        <f t="shared" si="134"/>
        <v>#DIV/0!</v>
      </c>
      <c r="G764" s="171" t="e">
        <f t="shared" si="135"/>
        <v>#DIV/0!</v>
      </c>
    </row>
    <row r="765" spans="1:7">
      <c r="A765" s="28">
        <v>2110704</v>
      </c>
      <c r="B765" s="187" t="s">
        <v>629</v>
      </c>
      <c r="C765" s="219"/>
      <c r="D765" s="225"/>
      <c r="E765" s="219"/>
      <c r="F765" s="173" t="e">
        <f t="shared" si="134"/>
        <v>#DIV/0!</v>
      </c>
      <c r="G765" s="173" t="e">
        <f t="shared" si="135"/>
        <v>#DIV/0!</v>
      </c>
    </row>
    <row r="766" spans="1:7">
      <c r="A766" s="28">
        <v>2110799</v>
      </c>
      <c r="B766" s="187" t="s">
        <v>630</v>
      </c>
      <c r="C766" s="219"/>
      <c r="D766" s="225"/>
      <c r="E766" s="219"/>
      <c r="F766" s="173" t="e">
        <f t="shared" si="134"/>
        <v>#DIV/0!</v>
      </c>
      <c r="G766" s="173" t="e">
        <f t="shared" si="135"/>
        <v>#DIV/0!</v>
      </c>
    </row>
    <row r="767" spans="1:7">
      <c r="A767" s="168">
        <v>21108</v>
      </c>
      <c r="B767" s="186" t="s">
        <v>631</v>
      </c>
      <c r="C767" s="218">
        <f>SUM(C768:C771)</f>
        <v>642</v>
      </c>
      <c r="D767" s="170">
        <f>SUM(D768:D771)</f>
        <v>0</v>
      </c>
      <c r="E767" s="218">
        <f t="shared" ref="E767" si="146">SUM(E768:E769)</f>
        <v>0</v>
      </c>
      <c r="F767" s="171">
        <f t="shared" si="134"/>
        <v>0</v>
      </c>
      <c r="G767" s="171" t="e">
        <f t="shared" si="135"/>
        <v>#DIV/0!</v>
      </c>
    </row>
    <row r="768" spans="1:7">
      <c r="A768" s="28">
        <v>2110804</v>
      </c>
      <c r="B768" s="187" t="s">
        <v>632</v>
      </c>
      <c r="C768" s="219"/>
      <c r="D768" s="225"/>
      <c r="E768" s="219"/>
      <c r="F768" s="173" t="e">
        <f t="shared" si="134"/>
        <v>#DIV/0!</v>
      </c>
      <c r="G768" s="173" t="e">
        <f t="shared" si="135"/>
        <v>#DIV/0!</v>
      </c>
    </row>
    <row r="769" spans="1:7">
      <c r="A769" s="28">
        <v>2110899</v>
      </c>
      <c r="B769" s="187" t="s">
        <v>633</v>
      </c>
      <c r="C769" s="219"/>
      <c r="D769" s="225"/>
      <c r="E769" s="219"/>
      <c r="F769" s="173" t="e">
        <f t="shared" si="134"/>
        <v>#DIV/0!</v>
      </c>
      <c r="G769" s="173" t="e">
        <f t="shared" si="135"/>
        <v>#DIV/0!</v>
      </c>
    </row>
    <row r="770" spans="1:7">
      <c r="A770" s="28">
        <v>21109</v>
      </c>
      <c r="B770" s="187" t="s">
        <v>634</v>
      </c>
      <c r="C770" s="219"/>
      <c r="D770" s="225"/>
      <c r="E770" s="219"/>
      <c r="F770" s="173" t="e">
        <f t="shared" si="134"/>
        <v>#DIV/0!</v>
      </c>
      <c r="G770" s="173" t="e">
        <f t="shared" si="135"/>
        <v>#DIV/0!</v>
      </c>
    </row>
    <row r="771" spans="1:7">
      <c r="A771" s="28">
        <v>21110</v>
      </c>
      <c r="B771" s="187" t="s">
        <v>635</v>
      </c>
      <c r="C771" s="219">
        <v>642</v>
      </c>
      <c r="D771" s="225"/>
      <c r="E771" s="219"/>
      <c r="F771" s="173">
        <f t="shared" si="134"/>
        <v>0</v>
      </c>
      <c r="G771" s="173" t="e">
        <f t="shared" si="135"/>
        <v>#DIV/0!</v>
      </c>
    </row>
    <row r="772" spans="1:7">
      <c r="A772" s="168">
        <v>21111</v>
      </c>
      <c r="B772" s="186" t="s">
        <v>636</v>
      </c>
      <c r="C772" s="218">
        <f>SUM(C773:C777)</f>
        <v>0</v>
      </c>
      <c r="D772" s="170">
        <f>SUM(D773:D777)</f>
        <v>13</v>
      </c>
      <c r="E772" s="218">
        <f t="shared" ref="E772" si="147">SUM(E773:E777)</f>
        <v>0</v>
      </c>
      <c r="F772" s="171" t="e">
        <f t="shared" si="134"/>
        <v>#DIV/0!</v>
      </c>
      <c r="G772" s="171">
        <f t="shared" si="135"/>
        <v>0</v>
      </c>
    </row>
    <row r="773" spans="1:7">
      <c r="A773" s="28">
        <v>2111101</v>
      </c>
      <c r="B773" s="187" t="s">
        <v>637</v>
      </c>
      <c r="C773" s="219"/>
      <c r="D773" s="225"/>
      <c r="E773" s="219"/>
      <c r="F773" s="173" t="e">
        <f t="shared" si="134"/>
        <v>#DIV/0!</v>
      </c>
      <c r="G773" s="173" t="e">
        <f t="shared" si="135"/>
        <v>#DIV/0!</v>
      </c>
    </row>
    <row r="774" spans="1:7">
      <c r="A774" s="28">
        <v>2111102</v>
      </c>
      <c r="B774" s="187" t="s">
        <v>638</v>
      </c>
      <c r="C774" s="219"/>
      <c r="D774" s="225"/>
      <c r="E774" s="219"/>
      <c r="F774" s="173" t="e">
        <f t="shared" ref="F774:F837" si="148">E774/C774*100</f>
        <v>#DIV/0!</v>
      </c>
      <c r="G774" s="173" t="e">
        <f t="shared" si="135"/>
        <v>#DIV/0!</v>
      </c>
    </row>
    <row r="775" spans="1:7">
      <c r="A775" s="28">
        <v>2111103</v>
      </c>
      <c r="B775" s="187" t="s">
        <v>639</v>
      </c>
      <c r="C775" s="219"/>
      <c r="D775" s="225"/>
      <c r="E775" s="219"/>
      <c r="F775" s="173" t="e">
        <f t="shared" si="148"/>
        <v>#DIV/0!</v>
      </c>
      <c r="G775" s="173" t="e">
        <f t="shared" ref="G775:G838" si="149">E775/D775*100</f>
        <v>#DIV/0!</v>
      </c>
    </row>
    <row r="776" spans="1:7">
      <c r="A776" s="28">
        <v>2111104</v>
      </c>
      <c r="B776" s="187" t="s">
        <v>640</v>
      </c>
      <c r="C776" s="219"/>
      <c r="D776" s="225"/>
      <c r="E776" s="219"/>
      <c r="F776" s="173" t="e">
        <f t="shared" si="148"/>
        <v>#DIV/0!</v>
      </c>
      <c r="G776" s="173" t="e">
        <f t="shared" si="149"/>
        <v>#DIV/0!</v>
      </c>
    </row>
    <row r="777" spans="1:7">
      <c r="A777" s="28">
        <v>2111199</v>
      </c>
      <c r="B777" s="187" t="s">
        <v>641</v>
      </c>
      <c r="C777" s="219"/>
      <c r="D777" s="225">
        <v>13</v>
      </c>
      <c r="E777" s="219"/>
      <c r="F777" s="173" t="e">
        <f t="shared" si="148"/>
        <v>#DIV/0!</v>
      </c>
      <c r="G777" s="173">
        <f t="shared" si="149"/>
        <v>0</v>
      </c>
    </row>
    <row r="778" spans="1:7">
      <c r="A778" s="168">
        <v>21112</v>
      </c>
      <c r="B778" s="186" t="s">
        <v>642</v>
      </c>
      <c r="C778" s="220">
        <v>0</v>
      </c>
      <c r="D778" s="182">
        <v>0</v>
      </c>
      <c r="E778" s="220"/>
      <c r="F778" s="171" t="e">
        <f t="shared" si="148"/>
        <v>#DIV/0!</v>
      </c>
      <c r="G778" s="171" t="e">
        <f t="shared" si="149"/>
        <v>#DIV/0!</v>
      </c>
    </row>
    <row r="779" spans="1:7">
      <c r="A779" s="168">
        <v>21113</v>
      </c>
      <c r="B779" s="186" t="s">
        <v>643</v>
      </c>
      <c r="C779" s="220">
        <v>0</v>
      </c>
      <c r="D779" s="182">
        <v>0</v>
      </c>
      <c r="E779" s="220"/>
      <c r="F779" s="171" t="e">
        <f t="shared" si="148"/>
        <v>#DIV/0!</v>
      </c>
      <c r="G779" s="171" t="e">
        <f t="shared" si="149"/>
        <v>#DIV/0!</v>
      </c>
    </row>
    <row r="780" spans="1:7">
      <c r="A780" s="168">
        <v>21114</v>
      </c>
      <c r="B780" s="186" t="s">
        <v>644</v>
      </c>
      <c r="C780" s="218">
        <f>SUM(C781:C790)</f>
        <v>0</v>
      </c>
      <c r="D780" s="170">
        <f>SUM(D781:D790)</f>
        <v>0</v>
      </c>
      <c r="E780" s="218">
        <f t="shared" ref="E780" si="150">SUM(E781:E790)</f>
        <v>0</v>
      </c>
      <c r="F780" s="171" t="e">
        <f t="shared" si="148"/>
        <v>#DIV/0!</v>
      </c>
      <c r="G780" s="171" t="e">
        <f t="shared" si="149"/>
        <v>#DIV/0!</v>
      </c>
    </row>
    <row r="781" spans="1:7">
      <c r="A781" s="28">
        <v>2111401</v>
      </c>
      <c r="B781" s="187" t="s">
        <v>66</v>
      </c>
      <c r="C781" s="219"/>
      <c r="D781" s="225"/>
      <c r="E781" s="219"/>
      <c r="F781" s="173" t="e">
        <f t="shared" si="148"/>
        <v>#DIV/0!</v>
      </c>
      <c r="G781" s="173" t="e">
        <f t="shared" si="149"/>
        <v>#DIV/0!</v>
      </c>
    </row>
    <row r="782" spans="1:7">
      <c r="A782" s="28">
        <v>2111402</v>
      </c>
      <c r="B782" s="187" t="s">
        <v>67</v>
      </c>
      <c r="C782" s="219"/>
      <c r="D782" s="225"/>
      <c r="E782" s="219"/>
      <c r="F782" s="173" t="e">
        <f t="shared" si="148"/>
        <v>#DIV/0!</v>
      </c>
      <c r="G782" s="173" t="e">
        <f t="shared" si="149"/>
        <v>#DIV/0!</v>
      </c>
    </row>
    <row r="783" spans="1:7">
      <c r="A783" s="28">
        <v>2111403</v>
      </c>
      <c r="B783" s="187" t="s">
        <v>68</v>
      </c>
      <c r="C783" s="219"/>
      <c r="D783" s="225"/>
      <c r="E783" s="219"/>
      <c r="F783" s="173" t="e">
        <f t="shared" si="148"/>
        <v>#DIV/0!</v>
      </c>
      <c r="G783" s="173" t="e">
        <f t="shared" si="149"/>
        <v>#DIV/0!</v>
      </c>
    </row>
    <row r="784" spans="1:7">
      <c r="A784" s="28">
        <v>2111406</v>
      </c>
      <c r="B784" s="187" t="s">
        <v>645</v>
      </c>
      <c r="C784" s="219"/>
      <c r="D784" s="225"/>
      <c r="E784" s="219"/>
      <c r="F784" s="173" t="e">
        <f t="shared" si="148"/>
        <v>#DIV/0!</v>
      </c>
      <c r="G784" s="173" t="e">
        <f t="shared" si="149"/>
        <v>#DIV/0!</v>
      </c>
    </row>
    <row r="785" spans="1:7">
      <c r="A785" s="28">
        <v>2111407</v>
      </c>
      <c r="B785" s="187" t="s">
        <v>646</v>
      </c>
      <c r="C785" s="219"/>
      <c r="D785" s="225"/>
      <c r="E785" s="219"/>
      <c r="F785" s="173" t="e">
        <f t="shared" si="148"/>
        <v>#DIV/0!</v>
      </c>
      <c r="G785" s="173" t="e">
        <f t="shared" si="149"/>
        <v>#DIV/0!</v>
      </c>
    </row>
    <row r="786" spans="1:7">
      <c r="A786" s="28">
        <v>2111408</v>
      </c>
      <c r="B786" s="187" t="s">
        <v>647</v>
      </c>
      <c r="C786" s="219"/>
      <c r="D786" s="225"/>
      <c r="E786" s="219"/>
      <c r="F786" s="173" t="e">
        <f t="shared" si="148"/>
        <v>#DIV/0!</v>
      </c>
      <c r="G786" s="173" t="e">
        <f t="shared" si="149"/>
        <v>#DIV/0!</v>
      </c>
    </row>
    <row r="787" spans="1:7">
      <c r="A787" s="28">
        <v>2111411</v>
      </c>
      <c r="B787" s="187" t="s">
        <v>107</v>
      </c>
      <c r="C787" s="219"/>
      <c r="D787" s="225"/>
      <c r="E787" s="219"/>
      <c r="F787" s="173" t="e">
        <f t="shared" si="148"/>
        <v>#DIV/0!</v>
      </c>
      <c r="G787" s="173" t="e">
        <f t="shared" si="149"/>
        <v>#DIV/0!</v>
      </c>
    </row>
    <row r="788" spans="1:7">
      <c r="A788" s="28">
        <v>2111413</v>
      </c>
      <c r="B788" s="187" t="s">
        <v>648</v>
      </c>
      <c r="C788" s="219"/>
      <c r="D788" s="225"/>
      <c r="E788" s="219"/>
      <c r="F788" s="173" t="e">
        <f t="shared" si="148"/>
        <v>#DIV/0!</v>
      </c>
      <c r="G788" s="173" t="e">
        <f t="shared" si="149"/>
        <v>#DIV/0!</v>
      </c>
    </row>
    <row r="789" spans="1:7">
      <c r="A789" s="28">
        <v>2111450</v>
      </c>
      <c r="B789" s="187" t="s">
        <v>75</v>
      </c>
      <c r="C789" s="219"/>
      <c r="D789" s="225"/>
      <c r="E789" s="219"/>
      <c r="F789" s="173" t="e">
        <f t="shared" si="148"/>
        <v>#DIV/0!</v>
      </c>
      <c r="G789" s="173" t="e">
        <f t="shared" si="149"/>
        <v>#DIV/0!</v>
      </c>
    </row>
    <row r="790" spans="1:7">
      <c r="A790" s="28">
        <v>2111499</v>
      </c>
      <c r="B790" s="187" t="s">
        <v>649</v>
      </c>
      <c r="C790" s="219"/>
      <c r="D790" s="225"/>
      <c r="E790" s="219"/>
      <c r="F790" s="173" t="e">
        <f t="shared" si="148"/>
        <v>#DIV/0!</v>
      </c>
      <c r="G790" s="173" t="e">
        <f t="shared" si="149"/>
        <v>#DIV/0!</v>
      </c>
    </row>
    <row r="791" spans="1:7">
      <c r="A791" s="168">
        <v>21199</v>
      </c>
      <c r="B791" s="186" t="s">
        <v>650</v>
      </c>
      <c r="C791" s="220">
        <f>SUM(C792)</f>
        <v>0</v>
      </c>
      <c r="D791" s="182">
        <f>SUM(D792)</f>
        <v>0</v>
      </c>
      <c r="E791" s="220">
        <f t="shared" ref="E791" si="151">E792</f>
        <v>0</v>
      </c>
      <c r="F791" s="171" t="e">
        <f t="shared" si="148"/>
        <v>#DIV/0!</v>
      </c>
      <c r="G791" s="171" t="e">
        <f t="shared" si="149"/>
        <v>#DIV/0!</v>
      </c>
    </row>
    <row r="792" spans="1:7">
      <c r="A792" s="28">
        <v>2119999</v>
      </c>
      <c r="B792" s="187" t="s">
        <v>651</v>
      </c>
      <c r="C792" s="226"/>
      <c r="D792" s="225"/>
      <c r="E792" s="226"/>
      <c r="F792" s="173" t="e">
        <f t="shared" si="148"/>
        <v>#DIV/0!</v>
      </c>
      <c r="G792" s="173" t="e">
        <f t="shared" si="149"/>
        <v>#DIV/0!</v>
      </c>
    </row>
    <row r="793" spans="1:7">
      <c r="A793" s="164">
        <v>212</v>
      </c>
      <c r="B793" s="188" t="s">
        <v>652</v>
      </c>
      <c r="C793" s="217">
        <f>C794+C805+C806+C809+C811+C813</f>
        <v>38100</v>
      </c>
      <c r="D793" s="166">
        <f>D794+D805+D806+D809+D811+D813</f>
        <v>62571</v>
      </c>
      <c r="E793" s="217">
        <f t="shared" ref="E793" si="152">E794+E805+E806+E809+E811+E813</f>
        <v>11063</v>
      </c>
      <c r="F793" s="167">
        <f t="shared" si="148"/>
        <v>29.036745406824149</v>
      </c>
      <c r="G793" s="167">
        <f t="shared" si="149"/>
        <v>17.680714708091607</v>
      </c>
    </row>
    <row r="794" spans="1:7">
      <c r="A794" s="168">
        <v>21201</v>
      </c>
      <c r="B794" s="186" t="s">
        <v>653</v>
      </c>
      <c r="C794" s="218">
        <f>SUM(C795:C804)</f>
        <v>3451</v>
      </c>
      <c r="D794" s="170">
        <f>SUM(D795:D804)</f>
        <v>4666</v>
      </c>
      <c r="E794" s="218">
        <f t="shared" ref="E794" si="153">SUM(E795:E804)</f>
        <v>1813</v>
      </c>
      <c r="F794" s="171">
        <f t="shared" si="148"/>
        <v>52.535496957403652</v>
      </c>
      <c r="G794" s="171">
        <f t="shared" si="149"/>
        <v>38.855550792970419</v>
      </c>
    </row>
    <row r="795" spans="1:7">
      <c r="A795" s="28">
        <v>2120101</v>
      </c>
      <c r="B795" s="187" t="s">
        <v>66</v>
      </c>
      <c r="C795" s="219">
        <v>429</v>
      </c>
      <c r="D795" s="225">
        <v>402</v>
      </c>
      <c r="E795" s="219">
        <v>260</v>
      </c>
      <c r="F795" s="173">
        <f t="shared" si="148"/>
        <v>60.606060606060609</v>
      </c>
      <c r="G795" s="173">
        <f t="shared" si="149"/>
        <v>64.676616915422898</v>
      </c>
    </row>
    <row r="796" spans="1:7">
      <c r="A796" s="28">
        <v>2120102</v>
      </c>
      <c r="B796" s="187" t="s">
        <v>67</v>
      </c>
      <c r="C796" s="219"/>
      <c r="D796" s="225"/>
      <c r="E796" s="219"/>
      <c r="F796" s="173" t="e">
        <f t="shared" si="148"/>
        <v>#DIV/0!</v>
      </c>
      <c r="G796" s="173" t="e">
        <f t="shared" si="149"/>
        <v>#DIV/0!</v>
      </c>
    </row>
    <row r="797" spans="1:7">
      <c r="A797" s="28">
        <v>2120103</v>
      </c>
      <c r="B797" s="187" t="s">
        <v>68</v>
      </c>
      <c r="C797" s="219"/>
      <c r="D797" s="225"/>
      <c r="E797" s="219"/>
      <c r="F797" s="173" t="e">
        <f t="shared" si="148"/>
        <v>#DIV/0!</v>
      </c>
      <c r="G797" s="173" t="e">
        <f t="shared" si="149"/>
        <v>#DIV/0!</v>
      </c>
    </row>
    <row r="798" spans="1:7">
      <c r="A798" s="28">
        <v>2120104</v>
      </c>
      <c r="B798" s="187" t="s">
        <v>654</v>
      </c>
      <c r="C798" s="219">
        <v>2000</v>
      </c>
      <c r="D798" s="225">
        <v>3792</v>
      </c>
      <c r="E798" s="219">
        <v>1182</v>
      </c>
      <c r="F798" s="173">
        <f t="shared" si="148"/>
        <v>59.099999999999994</v>
      </c>
      <c r="G798" s="173">
        <f t="shared" si="149"/>
        <v>31.170886075949365</v>
      </c>
    </row>
    <row r="799" spans="1:7">
      <c r="A799" s="28">
        <v>2120105</v>
      </c>
      <c r="B799" s="187" t="s">
        <v>655</v>
      </c>
      <c r="C799" s="219"/>
      <c r="D799" s="225"/>
      <c r="E799" s="219"/>
      <c r="F799" s="173" t="e">
        <f t="shared" si="148"/>
        <v>#DIV/0!</v>
      </c>
      <c r="G799" s="173" t="e">
        <f t="shared" si="149"/>
        <v>#DIV/0!</v>
      </c>
    </row>
    <row r="800" spans="1:7">
      <c r="A800" s="28">
        <v>2120106</v>
      </c>
      <c r="B800" s="187" t="s">
        <v>656</v>
      </c>
      <c r="C800" s="219"/>
      <c r="D800" s="225"/>
      <c r="E800" s="219"/>
      <c r="F800" s="173" t="e">
        <f t="shared" si="148"/>
        <v>#DIV/0!</v>
      </c>
      <c r="G800" s="173" t="e">
        <f t="shared" si="149"/>
        <v>#DIV/0!</v>
      </c>
    </row>
    <row r="801" spans="1:7">
      <c r="A801" s="28">
        <v>2120107</v>
      </c>
      <c r="B801" s="187" t="s">
        <v>657</v>
      </c>
      <c r="C801" s="219"/>
      <c r="D801" s="225"/>
      <c r="E801" s="219"/>
      <c r="F801" s="173" t="e">
        <f t="shared" si="148"/>
        <v>#DIV/0!</v>
      </c>
      <c r="G801" s="173" t="e">
        <f t="shared" si="149"/>
        <v>#DIV/0!</v>
      </c>
    </row>
    <row r="802" spans="1:7">
      <c r="A802" s="28">
        <v>2120109</v>
      </c>
      <c r="B802" s="187" t="s">
        <v>658</v>
      </c>
      <c r="C802" s="219"/>
      <c r="D802" s="225"/>
      <c r="E802" s="219"/>
      <c r="F802" s="173" t="e">
        <f t="shared" si="148"/>
        <v>#DIV/0!</v>
      </c>
      <c r="G802" s="173" t="e">
        <f t="shared" si="149"/>
        <v>#DIV/0!</v>
      </c>
    </row>
    <row r="803" spans="1:7">
      <c r="A803" s="28">
        <v>2120110</v>
      </c>
      <c r="B803" s="187" t="s">
        <v>659</v>
      </c>
      <c r="C803" s="219"/>
      <c r="D803" s="225"/>
      <c r="E803" s="219"/>
      <c r="F803" s="173" t="e">
        <f t="shared" si="148"/>
        <v>#DIV/0!</v>
      </c>
      <c r="G803" s="173" t="e">
        <f t="shared" si="149"/>
        <v>#DIV/0!</v>
      </c>
    </row>
    <row r="804" spans="1:7">
      <c r="A804" s="28">
        <v>2120199</v>
      </c>
      <c r="B804" s="187" t="s">
        <v>660</v>
      </c>
      <c r="C804" s="219">
        <v>1022</v>
      </c>
      <c r="D804" s="225">
        <v>472</v>
      </c>
      <c r="E804" s="219">
        <v>371</v>
      </c>
      <c r="F804" s="173">
        <f t="shared" si="148"/>
        <v>36.301369863013697</v>
      </c>
      <c r="G804" s="173">
        <f t="shared" si="149"/>
        <v>78.601694915254242</v>
      </c>
    </row>
    <row r="805" spans="1:7">
      <c r="A805" s="168">
        <v>21202</v>
      </c>
      <c r="B805" s="186" t="s">
        <v>661</v>
      </c>
      <c r="C805" s="220"/>
      <c r="D805" s="182"/>
      <c r="E805" s="220"/>
      <c r="F805" s="171" t="e">
        <f t="shared" si="148"/>
        <v>#DIV/0!</v>
      </c>
      <c r="G805" s="171" t="e">
        <f t="shared" si="149"/>
        <v>#DIV/0!</v>
      </c>
    </row>
    <row r="806" spans="1:7">
      <c r="A806" s="168">
        <v>21203</v>
      </c>
      <c r="B806" s="186" t="s">
        <v>662</v>
      </c>
      <c r="C806" s="218">
        <f>SUM(C807:C808)</f>
        <v>18152</v>
      </c>
      <c r="D806" s="170">
        <f>SUM(D807:D808)</f>
        <v>23107</v>
      </c>
      <c r="E806" s="218">
        <f t="shared" ref="E806" si="154">SUM(E807:E808)</f>
        <v>3416</v>
      </c>
      <c r="F806" s="171">
        <f t="shared" si="148"/>
        <v>18.818862935213751</v>
      </c>
      <c r="G806" s="171">
        <f t="shared" si="149"/>
        <v>14.783398970009088</v>
      </c>
    </row>
    <row r="807" spans="1:7">
      <c r="A807" s="28">
        <v>2120303</v>
      </c>
      <c r="B807" s="187" t="s">
        <v>663</v>
      </c>
      <c r="C807" s="219">
        <v>6576</v>
      </c>
      <c r="D807" s="225">
        <v>18021</v>
      </c>
      <c r="E807" s="219">
        <v>2500</v>
      </c>
      <c r="F807" s="173">
        <f t="shared" si="148"/>
        <v>38.017031630170315</v>
      </c>
      <c r="G807" s="173">
        <f t="shared" si="149"/>
        <v>13.872704067476832</v>
      </c>
    </row>
    <row r="808" spans="1:7">
      <c r="A808" s="28">
        <v>2120399</v>
      </c>
      <c r="B808" s="187" t="s">
        <v>664</v>
      </c>
      <c r="C808" s="219">
        <v>11576</v>
      </c>
      <c r="D808" s="225">
        <v>5086</v>
      </c>
      <c r="E808" s="219">
        <v>916</v>
      </c>
      <c r="F808" s="173">
        <f t="shared" si="148"/>
        <v>7.912923289564616</v>
      </c>
      <c r="G808" s="173">
        <f t="shared" si="149"/>
        <v>18.010224144710971</v>
      </c>
    </row>
    <row r="809" spans="1:7">
      <c r="A809" s="168">
        <v>21205</v>
      </c>
      <c r="B809" s="186" t="s">
        <v>665</v>
      </c>
      <c r="C809" s="220">
        <f t="shared" ref="C809:C813" si="155">SUM(C810)</f>
        <v>12397</v>
      </c>
      <c r="D809" s="182">
        <f t="shared" ref="D809:D813" si="156">SUM(D810)</f>
        <v>10507</v>
      </c>
      <c r="E809" s="220">
        <f t="shared" ref="E809" si="157">E810</f>
        <v>3204</v>
      </c>
      <c r="F809" s="171">
        <f t="shared" si="148"/>
        <v>25.844962490925223</v>
      </c>
      <c r="G809" s="171">
        <f t="shared" si="149"/>
        <v>30.493956410012373</v>
      </c>
    </row>
    <row r="810" spans="1:7">
      <c r="A810" s="28">
        <v>2120501</v>
      </c>
      <c r="B810" s="187" t="s">
        <v>666</v>
      </c>
      <c r="C810" s="221">
        <v>12397</v>
      </c>
      <c r="D810" s="225">
        <v>10507</v>
      </c>
      <c r="E810" s="221">
        <v>3204</v>
      </c>
      <c r="F810" s="173">
        <f t="shared" si="148"/>
        <v>25.844962490925223</v>
      </c>
      <c r="G810" s="173">
        <f t="shared" si="149"/>
        <v>30.493956410012373</v>
      </c>
    </row>
    <row r="811" spans="1:7">
      <c r="A811" s="168">
        <v>21206</v>
      </c>
      <c r="B811" s="186" t="s">
        <v>667</v>
      </c>
      <c r="C811" s="220">
        <f t="shared" si="155"/>
        <v>162</v>
      </c>
      <c r="D811" s="182">
        <f t="shared" si="156"/>
        <v>143</v>
      </c>
      <c r="E811" s="220">
        <f t="shared" ref="E811" si="158">E812</f>
        <v>128</v>
      </c>
      <c r="F811" s="171">
        <f t="shared" si="148"/>
        <v>79.012345679012341</v>
      </c>
      <c r="G811" s="171">
        <f t="shared" si="149"/>
        <v>89.510489510489506</v>
      </c>
    </row>
    <row r="812" spans="1:7">
      <c r="A812" s="28">
        <v>2120601</v>
      </c>
      <c r="B812" s="187" t="s">
        <v>668</v>
      </c>
      <c r="C812" s="226">
        <v>162</v>
      </c>
      <c r="D812" s="225">
        <v>143</v>
      </c>
      <c r="E812" s="226">
        <v>128</v>
      </c>
      <c r="F812" s="173">
        <f t="shared" si="148"/>
        <v>79.012345679012341</v>
      </c>
      <c r="G812" s="173">
        <f t="shared" si="149"/>
        <v>89.510489510489506</v>
      </c>
    </row>
    <row r="813" spans="1:7">
      <c r="A813" s="168">
        <v>21299</v>
      </c>
      <c r="B813" s="186" t="s">
        <v>669</v>
      </c>
      <c r="C813" s="227">
        <f t="shared" si="155"/>
        <v>3938</v>
      </c>
      <c r="D813" s="228">
        <f t="shared" si="156"/>
        <v>24148</v>
      </c>
      <c r="E813" s="227">
        <f t="shared" ref="E813" si="159">E814</f>
        <v>2502</v>
      </c>
      <c r="F813" s="171">
        <f t="shared" si="148"/>
        <v>63.534789233113251</v>
      </c>
      <c r="G813" s="171">
        <f t="shared" si="149"/>
        <v>10.361106509855889</v>
      </c>
    </row>
    <row r="814" spans="1:7">
      <c r="A814" s="28">
        <v>2129999</v>
      </c>
      <c r="B814" s="187" t="s">
        <v>670</v>
      </c>
      <c r="C814" s="226">
        <v>3938</v>
      </c>
      <c r="D814" s="225">
        <v>24148</v>
      </c>
      <c r="E814" s="226">
        <v>2502</v>
      </c>
      <c r="F814" s="173">
        <f t="shared" si="148"/>
        <v>63.534789233113251</v>
      </c>
      <c r="G814" s="173">
        <f t="shared" si="149"/>
        <v>10.361106509855889</v>
      </c>
    </row>
    <row r="815" spans="1:7">
      <c r="A815" s="164">
        <v>213</v>
      </c>
      <c r="B815" s="188" t="s">
        <v>671</v>
      </c>
      <c r="C815" s="217">
        <f>C816+C842+C864+C892+C903+C910+C916+C919</f>
        <v>70000</v>
      </c>
      <c r="D815" s="166">
        <f>D816+D842+D864+D892+D903+D910+D916+D919</f>
        <v>68238</v>
      </c>
      <c r="E815" s="217">
        <f t="shared" ref="E815" si="160">E816+E842+E864+E892+E903+E910+E916+E919</f>
        <v>8978</v>
      </c>
      <c r="F815" s="167">
        <f t="shared" si="148"/>
        <v>12.825714285714284</v>
      </c>
      <c r="G815" s="167">
        <f t="shared" si="149"/>
        <v>13.156892054280606</v>
      </c>
    </row>
    <row r="816" spans="1:7">
      <c r="A816" s="168">
        <v>21301</v>
      </c>
      <c r="B816" s="186" t="s">
        <v>672</v>
      </c>
      <c r="C816" s="218">
        <f>SUM(C817:C841)</f>
        <v>39003</v>
      </c>
      <c r="D816" s="170">
        <f>SUM(D817:D841)</f>
        <v>36994</v>
      </c>
      <c r="E816" s="218">
        <f t="shared" ref="E816" si="161">SUM(E817:E841)</f>
        <v>4663</v>
      </c>
      <c r="F816" s="171">
        <f t="shared" si="148"/>
        <v>11.955490603286927</v>
      </c>
      <c r="G816" s="171">
        <f t="shared" si="149"/>
        <v>12.604746715683623</v>
      </c>
    </row>
    <row r="817" spans="1:7">
      <c r="A817" s="28">
        <v>2130101</v>
      </c>
      <c r="B817" s="187" t="s">
        <v>66</v>
      </c>
      <c r="C817" s="219">
        <v>569</v>
      </c>
      <c r="D817" s="225">
        <v>682</v>
      </c>
      <c r="E817" s="219">
        <v>367</v>
      </c>
      <c r="F817" s="173">
        <f t="shared" si="148"/>
        <v>64.499121265377852</v>
      </c>
      <c r="G817" s="173">
        <f t="shared" si="149"/>
        <v>53.812316715542522</v>
      </c>
    </row>
    <row r="818" spans="1:7">
      <c r="A818" s="28">
        <v>2130102</v>
      </c>
      <c r="B818" s="187" t="s">
        <v>67</v>
      </c>
      <c r="C818" s="219"/>
      <c r="D818" s="225"/>
      <c r="E818" s="219"/>
      <c r="F818" s="173" t="e">
        <f t="shared" si="148"/>
        <v>#DIV/0!</v>
      </c>
      <c r="G818" s="173" t="e">
        <f t="shared" si="149"/>
        <v>#DIV/0!</v>
      </c>
    </row>
    <row r="819" spans="1:7">
      <c r="A819" s="28">
        <v>2130103</v>
      </c>
      <c r="B819" s="187" t="s">
        <v>68</v>
      </c>
      <c r="C819" s="219"/>
      <c r="D819" s="225"/>
      <c r="E819" s="219"/>
      <c r="F819" s="173" t="e">
        <f t="shared" si="148"/>
        <v>#DIV/0!</v>
      </c>
      <c r="G819" s="173" t="e">
        <f t="shared" si="149"/>
        <v>#DIV/0!</v>
      </c>
    </row>
    <row r="820" spans="1:7">
      <c r="A820" s="28">
        <v>2130104</v>
      </c>
      <c r="B820" s="187" t="s">
        <v>75</v>
      </c>
      <c r="C820" s="219">
        <v>2589</v>
      </c>
      <c r="D820" s="225">
        <v>2566</v>
      </c>
      <c r="E820" s="219">
        <v>2296</v>
      </c>
      <c r="F820" s="173">
        <f t="shared" si="148"/>
        <v>88.682889146388561</v>
      </c>
      <c r="G820" s="173">
        <f t="shared" si="149"/>
        <v>89.477786438035849</v>
      </c>
    </row>
    <row r="821" spans="1:7">
      <c r="A821" s="28">
        <v>2130105</v>
      </c>
      <c r="B821" s="187" t="s">
        <v>673</v>
      </c>
      <c r="C821" s="219"/>
      <c r="D821" s="225"/>
      <c r="E821" s="219"/>
      <c r="F821" s="173" t="e">
        <f t="shared" si="148"/>
        <v>#DIV/0!</v>
      </c>
      <c r="G821" s="173" t="e">
        <f t="shared" si="149"/>
        <v>#DIV/0!</v>
      </c>
    </row>
    <row r="822" spans="1:7">
      <c r="A822" s="28">
        <v>2130106</v>
      </c>
      <c r="B822" s="187" t="s">
        <v>674</v>
      </c>
      <c r="C822" s="219"/>
      <c r="D822" s="225"/>
      <c r="E822" s="219"/>
      <c r="F822" s="173" t="e">
        <f t="shared" si="148"/>
        <v>#DIV/0!</v>
      </c>
      <c r="G822" s="173" t="e">
        <f t="shared" si="149"/>
        <v>#DIV/0!</v>
      </c>
    </row>
    <row r="823" spans="1:7">
      <c r="A823" s="28">
        <v>2130108</v>
      </c>
      <c r="B823" s="187" t="s">
        <v>675</v>
      </c>
      <c r="C823" s="219">
        <v>190</v>
      </c>
      <c r="D823" s="225">
        <v>331</v>
      </c>
      <c r="E823" s="219"/>
      <c r="F823" s="173">
        <f t="shared" si="148"/>
        <v>0</v>
      </c>
      <c r="G823" s="173">
        <f t="shared" si="149"/>
        <v>0</v>
      </c>
    </row>
    <row r="824" spans="1:7">
      <c r="A824" s="28">
        <v>2130109</v>
      </c>
      <c r="B824" s="187" t="s">
        <v>676</v>
      </c>
      <c r="C824" s="219">
        <v>23</v>
      </c>
      <c r="D824" s="225">
        <v>88</v>
      </c>
      <c r="E824" s="219"/>
      <c r="F824" s="173">
        <f t="shared" si="148"/>
        <v>0</v>
      </c>
      <c r="G824" s="173">
        <f t="shared" si="149"/>
        <v>0</v>
      </c>
    </row>
    <row r="825" spans="1:7">
      <c r="A825" s="28">
        <v>2130110</v>
      </c>
      <c r="B825" s="187" t="s">
        <v>677</v>
      </c>
      <c r="C825" s="219"/>
      <c r="D825" s="225"/>
      <c r="E825" s="219"/>
      <c r="F825" s="173" t="e">
        <f t="shared" si="148"/>
        <v>#DIV/0!</v>
      </c>
      <c r="G825" s="173" t="e">
        <f t="shared" si="149"/>
        <v>#DIV/0!</v>
      </c>
    </row>
    <row r="826" spans="1:7">
      <c r="A826" s="28">
        <v>2130111</v>
      </c>
      <c r="B826" s="187" t="s">
        <v>678</v>
      </c>
      <c r="C826" s="219"/>
      <c r="D826" s="225"/>
      <c r="E826" s="219"/>
      <c r="F826" s="173" t="e">
        <f t="shared" si="148"/>
        <v>#DIV/0!</v>
      </c>
      <c r="G826" s="173" t="e">
        <f t="shared" si="149"/>
        <v>#DIV/0!</v>
      </c>
    </row>
    <row r="827" spans="1:7">
      <c r="A827" s="28">
        <v>2130112</v>
      </c>
      <c r="B827" s="187" t="s">
        <v>679</v>
      </c>
      <c r="C827" s="219"/>
      <c r="D827" s="225"/>
      <c r="E827" s="219"/>
      <c r="F827" s="173" t="e">
        <f t="shared" si="148"/>
        <v>#DIV/0!</v>
      </c>
      <c r="G827" s="173" t="e">
        <f t="shared" si="149"/>
        <v>#DIV/0!</v>
      </c>
    </row>
    <row r="828" spans="1:7">
      <c r="A828" s="28">
        <v>2130114</v>
      </c>
      <c r="B828" s="187" t="s">
        <v>680</v>
      </c>
      <c r="C828" s="219"/>
      <c r="D828" s="225"/>
      <c r="E828" s="219"/>
      <c r="F828" s="173" t="e">
        <f t="shared" si="148"/>
        <v>#DIV/0!</v>
      </c>
      <c r="G828" s="173" t="e">
        <f t="shared" si="149"/>
        <v>#DIV/0!</v>
      </c>
    </row>
    <row r="829" spans="1:7">
      <c r="A829" s="28">
        <v>2130119</v>
      </c>
      <c r="B829" s="187" t="s">
        <v>681</v>
      </c>
      <c r="C829" s="219">
        <v>248</v>
      </c>
      <c r="D829" s="225">
        <v>107</v>
      </c>
      <c r="E829" s="219"/>
      <c r="F829" s="173">
        <f t="shared" si="148"/>
        <v>0</v>
      </c>
      <c r="G829" s="173">
        <f t="shared" si="149"/>
        <v>0</v>
      </c>
    </row>
    <row r="830" spans="1:7">
      <c r="A830" s="28">
        <v>2130120</v>
      </c>
      <c r="B830" s="187" t="s">
        <v>682</v>
      </c>
      <c r="C830" s="219"/>
      <c r="D830" s="225"/>
      <c r="E830" s="219"/>
      <c r="F830" s="173" t="e">
        <f t="shared" si="148"/>
        <v>#DIV/0!</v>
      </c>
      <c r="G830" s="173" t="e">
        <f t="shared" si="149"/>
        <v>#DIV/0!</v>
      </c>
    </row>
    <row r="831" spans="1:7">
      <c r="A831" s="28">
        <v>2130121</v>
      </c>
      <c r="B831" s="187" t="s">
        <v>683</v>
      </c>
      <c r="C831" s="219"/>
      <c r="D831" s="225"/>
      <c r="E831" s="219"/>
      <c r="F831" s="173" t="e">
        <f t="shared" si="148"/>
        <v>#DIV/0!</v>
      </c>
      <c r="G831" s="173" t="e">
        <f t="shared" si="149"/>
        <v>#DIV/0!</v>
      </c>
    </row>
    <row r="832" spans="1:7">
      <c r="A832" s="28">
        <v>2130122</v>
      </c>
      <c r="B832" s="187" t="s">
        <v>684</v>
      </c>
      <c r="C832" s="219">
        <v>17267</v>
      </c>
      <c r="D832" s="225">
        <v>16317</v>
      </c>
      <c r="E832" s="219"/>
      <c r="F832" s="173">
        <f t="shared" si="148"/>
        <v>0</v>
      </c>
      <c r="G832" s="173">
        <f t="shared" si="149"/>
        <v>0</v>
      </c>
    </row>
    <row r="833" spans="1:7">
      <c r="A833" s="28">
        <v>2130124</v>
      </c>
      <c r="B833" s="187" t="s">
        <v>685</v>
      </c>
      <c r="C833" s="219">
        <v>60</v>
      </c>
      <c r="D833" s="225"/>
      <c r="E833" s="219"/>
      <c r="F833" s="173">
        <f t="shared" si="148"/>
        <v>0</v>
      </c>
      <c r="G833" s="173" t="e">
        <f t="shared" si="149"/>
        <v>#DIV/0!</v>
      </c>
    </row>
    <row r="834" spans="1:7">
      <c r="A834" s="28">
        <v>2130125</v>
      </c>
      <c r="B834" s="187" t="s">
        <v>686</v>
      </c>
      <c r="C834" s="219"/>
      <c r="D834" s="225"/>
      <c r="E834" s="219"/>
      <c r="F834" s="173" t="e">
        <f t="shared" si="148"/>
        <v>#DIV/0!</v>
      </c>
      <c r="G834" s="173" t="e">
        <f t="shared" si="149"/>
        <v>#DIV/0!</v>
      </c>
    </row>
    <row r="835" spans="1:7">
      <c r="A835" s="28">
        <v>2130126</v>
      </c>
      <c r="B835" s="187" t="s">
        <v>687</v>
      </c>
      <c r="C835" s="219">
        <v>3957</v>
      </c>
      <c r="D835" s="225">
        <v>1767</v>
      </c>
      <c r="E835" s="219"/>
      <c r="F835" s="173">
        <f t="shared" si="148"/>
        <v>0</v>
      </c>
      <c r="G835" s="173">
        <f t="shared" si="149"/>
        <v>0</v>
      </c>
    </row>
    <row r="836" spans="1:7">
      <c r="A836" s="28">
        <v>2130135</v>
      </c>
      <c r="B836" s="187" t="s">
        <v>688</v>
      </c>
      <c r="C836" s="219">
        <v>22</v>
      </c>
      <c r="D836" s="225">
        <v>2696</v>
      </c>
      <c r="E836" s="219"/>
      <c r="F836" s="173">
        <f t="shared" si="148"/>
        <v>0</v>
      </c>
      <c r="G836" s="173">
        <f t="shared" si="149"/>
        <v>0</v>
      </c>
    </row>
    <row r="837" spans="1:7">
      <c r="A837" s="28">
        <v>2130142</v>
      </c>
      <c r="B837" s="187" t="s">
        <v>689</v>
      </c>
      <c r="C837" s="219">
        <v>7299</v>
      </c>
      <c r="D837" s="225">
        <v>2051</v>
      </c>
      <c r="E837" s="219">
        <v>2000</v>
      </c>
      <c r="F837" s="173">
        <f t="shared" si="148"/>
        <v>27.401013837511989</v>
      </c>
      <c r="G837" s="173">
        <f t="shared" si="149"/>
        <v>97.513408093612881</v>
      </c>
    </row>
    <row r="838" spans="1:7">
      <c r="A838" s="28">
        <v>2130148</v>
      </c>
      <c r="B838" s="187" t="s">
        <v>690</v>
      </c>
      <c r="C838" s="219"/>
      <c r="D838" s="225">
        <v>6</v>
      </c>
      <c r="E838" s="219"/>
      <c r="F838" s="173" t="e">
        <f t="shared" ref="F838:F901" si="162">E838/C838*100</f>
        <v>#DIV/0!</v>
      </c>
      <c r="G838" s="173">
        <f t="shared" si="149"/>
        <v>0</v>
      </c>
    </row>
    <row r="839" spans="1:7">
      <c r="A839" s="28">
        <v>2130152</v>
      </c>
      <c r="B839" s="187" t="s">
        <v>691</v>
      </c>
      <c r="C839" s="219">
        <v>44</v>
      </c>
      <c r="D839" s="225">
        <v>19</v>
      </c>
      <c r="E839" s="219"/>
      <c r="F839" s="173">
        <f t="shared" si="162"/>
        <v>0</v>
      </c>
      <c r="G839" s="173">
        <f t="shared" ref="G839:G902" si="163">E839/D839*100</f>
        <v>0</v>
      </c>
    </row>
    <row r="840" spans="1:7">
      <c r="A840" s="28">
        <v>2130153</v>
      </c>
      <c r="B840" s="187" t="s">
        <v>692</v>
      </c>
      <c r="C840" s="219">
        <v>440</v>
      </c>
      <c r="D840" s="225">
        <v>3420</v>
      </c>
      <c r="E840" s="219"/>
      <c r="F840" s="173">
        <f t="shared" si="162"/>
        <v>0</v>
      </c>
      <c r="G840" s="173">
        <f t="shared" si="163"/>
        <v>0</v>
      </c>
    </row>
    <row r="841" spans="1:7">
      <c r="A841" s="28">
        <v>2130199</v>
      </c>
      <c r="B841" s="187" t="s">
        <v>693</v>
      </c>
      <c r="C841" s="219">
        <v>6295</v>
      </c>
      <c r="D841" s="225">
        <v>6944</v>
      </c>
      <c r="E841" s="219"/>
      <c r="F841" s="173">
        <f t="shared" si="162"/>
        <v>0</v>
      </c>
      <c r="G841" s="173">
        <f t="shared" si="163"/>
        <v>0</v>
      </c>
    </row>
    <row r="842" spans="1:7">
      <c r="A842" s="168">
        <v>21302</v>
      </c>
      <c r="B842" s="186" t="s">
        <v>694</v>
      </c>
      <c r="C842" s="218">
        <f>SUM(C843:C863)</f>
        <v>4051</v>
      </c>
      <c r="D842" s="170">
        <f>SUM(D843:D863)</f>
        <v>3733</v>
      </c>
      <c r="E842" s="218">
        <f t="shared" ref="E842" si="164">SUM(E843:E863)</f>
        <v>1519</v>
      </c>
      <c r="F842" s="171">
        <f t="shared" si="162"/>
        <v>37.496914342137742</v>
      </c>
      <c r="G842" s="171">
        <f t="shared" si="163"/>
        <v>40.691133136887217</v>
      </c>
    </row>
    <row r="843" spans="1:7">
      <c r="A843" s="28">
        <v>2130201</v>
      </c>
      <c r="B843" s="187" t="s">
        <v>66</v>
      </c>
      <c r="C843" s="219">
        <v>137</v>
      </c>
      <c r="D843" s="225"/>
      <c r="E843" s="219"/>
      <c r="F843" s="173">
        <f t="shared" si="162"/>
        <v>0</v>
      </c>
      <c r="G843" s="173" t="e">
        <f t="shared" si="163"/>
        <v>#DIV/0!</v>
      </c>
    </row>
    <row r="844" spans="1:7">
      <c r="A844" s="28">
        <v>2130202</v>
      </c>
      <c r="B844" s="187" t="s">
        <v>67</v>
      </c>
      <c r="C844" s="219"/>
      <c r="D844" s="225"/>
      <c r="E844" s="219"/>
      <c r="F844" s="173" t="e">
        <f t="shared" si="162"/>
        <v>#DIV/0!</v>
      </c>
      <c r="G844" s="173" t="e">
        <f t="shared" si="163"/>
        <v>#DIV/0!</v>
      </c>
    </row>
    <row r="845" spans="1:7">
      <c r="A845" s="28">
        <v>2130203</v>
      </c>
      <c r="B845" s="187" t="s">
        <v>68</v>
      </c>
      <c r="C845" s="219"/>
      <c r="D845" s="225"/>
      <c r="E845" s="219"/>
      <c r="F845" s="173" t="e">
        <f t="shared" si="162"/>
        <v>#DIV/0!</v>
      </c>
      <c r="G845" s="173" t="e">
        <f t="shared" si="163"/>
        <v>#DIV/0!</v>
      </c>
    </row>
    <row r="846" spans="1:7">
      <c r="A846" s="28">
        <v>2130204</v>
      </c>
      <c r="B846" s="187" t="s">
        <v>695</v>
      </c>
      <c r="C846" s="219">
        <v>3290</v>
      </c>
      <c r="D846" s="225">
        <v>3323</v>
      </c>
      <c r="E846" s="219">
        <v>1519</v>
      </c>
      <c r="F846" s="173">
        <f t="shared" si="162"/>
        <v>46.170212765957444</v>
      </c>
      <c r="G846" s="173">
        <f t="shared" si="163"/>
        <v>45.711706289497442</v>
      </c>
    </row>
    <row r="847" spans="1:7">
      <c r="A847" s="28">
        <v>2130205</v>
      </c>
      <c r="B847" s="187" t="s">
        <v>696</v>
      </c>
      <c r="C847" s="219">
        <v>265</v>
      </c>
      <c r="D847" s="225">
        <v>2</v>
      </c>
      <c r="E847" s="219"/>
      <c r="F847" s="173">
        <f t="shared" si="162"/>
        <v>0</v>
      </c>
      <c r="G847" s="173">
        <f t="shared" si="163"/>
        <v>0</v>
      </c>
    </row>
    <row r="848" spans="1:7">
      <c r="A848" s="28">
        <v>2130206</v>
      </c>
      <c r="B848" s="187" t="s">
        <v>697</v>
      </c>
      <c r="C848" s="219"/>
      <c r="D848" s="225"/>
      <c r="E848" s="219"/>
      <c r="F848" s="173" t="e">
        <f t="shared" si="162"/>
        <v>#DIV/0!</v>
      </c>
      <c r="G848" s="173" t="e">
        <f t="shared" si="163"/>
        <v>#DIV/0!</v>
      </c>
    </row>
    <row r="849" spans="1:7">
      <c r="A849" s="28">
        <v>2130207</v>
      </c>
      <c r="B849" s="187" t="s">
        <v>698</v>
      </c>
      <c r="C849" s="219">
        <v>112</v>
      </c>
      <c r="D849" s="225">
        <v>117</v>
      </c>
      <c r="E849" s="219"/>
      <c r="F849" s="173">
        <f t="shared" si="162"/>
        <v>0</v>
      </c>
      <c r="G849" s="173">
        <f t="shared" si="163"/>
        <v>0</v>
      </c>
    </row>
    <row r="850" spans="1:7">
      <c r="A850" s="28">
        <v>2130209</v>
      </c>
      <c r="B850" s="187" t="s">
        <v>699</v>
      </c>
      <c r="C850" s="219"/>
      <c r="D850" s="225">
        <v>42</v>
      </c>
      <c r="E850" s="219"/>
      <c r="F850" s="173" t="e">
        <f t="shared" si="162"/>
        <v>#DIV/0!</v>
      </c>
      <c r="G850" s="173">
        <f t="shared" si="163"/>
        <v>0</v>
      </c>
    </row>
    <row r="851" spans="1:7">
      <c r="A851" s="28">
        <v>2130211</v>
      </c>
      <c r="B851" s="187" t="s">
        <v>700</v>
      </c>
      <c r="C851" s="219"/>
      <c r="D851" s="225"/>
      <c r="E851" s="219"/>
      <c r="F851" s="173" t="e">
        <f t="shared" si="162"/>
        <v>#DIV/0!</v>
      </c>
      <c r="G851" s="173" t="e">
        <f t="shared" si="163"/>
        <v>#DIV/0!</v>
      </c>
    </row>
    <row r="852" spans="1:7">
      <c r="A852" s="28">
        <v>2130212</v>
      </c>
      <c r="B852" s="187" t="s">
        <v>701</v>
      </c>
      <c r="C852" s="219"/>
      <c r="D852" s="225"/>
      <c r="E852" s="219"/>
      <c r="F852" s="173" t="e">
        <f t="shared" si="162"/>
        <v>#DIV/0!</v>
      </c>
      <c r="G852" s="173" t="e">
        <f t="shared" si="163"/>
        <v>#DIV/0!</v>
      </c>
    </row>
    <row r="853" spans="1:7">
      <c r="A853" s="28">
        <v>2130213</v>
      </c>
      <c r="B853" s="187" t="s">
        <v>702</v>
      </c>
      <c r="C853" s="219"/>
      <c r="D853" s="225"/>
      <c r="E853" s="219"/>
      <c r="F853" s="173" t="e">
        <f t="shared" si="162"/>
        <v>#DIV/0!</v>
      </c>
      <c r="G853" s="173" t="e">
        <f t="shared" si="163"/>
        <v>#DIV/0!</v>
      </c>
    </row>
    <row r="854" spans="1:7">
      <c r="A854" s="28">
        <v>2130217</v>
      </c>
      <c r="B854" s="187" t="s">
        <v>703</v>
      </c>
      <c r="C854" s="219"/>
      <c r="D854" s="225"/>
      <c r="E854" s="219"/>
      <c r="F854" s="173" t="e">
        <f t="shared" si="162"/>
        <v>#DIV/0!</v>
      </c>
      <c r="G854" s="173" t="e">
        <f t="shared" si="163"/>
        <v>#DIV/0!</v>
      </c>
    </row>
    <row r="855" spans="1:7">
      <c r="A855" s="28">
        <v>2130220</v>
      </c>
      <c r="B855" s="187" t="s">
        <v>704</v>
      </c>
      <c r="C855" s="219"/>
      <c r="D855" s="225"/>
      <c r="E855" s="219"/>
      <c r="F855" s="173" t="e">
        <f t="shared" si="162"/>
        <v>#DIV/0!</v>
      </c>
      <c r="G855" s="173" t="e">
        <f t="shared" si="163"/>
        <v>#DIV/0!</v>
      </c>
    </row>
    <row r="856" spans="1:7">
      <c r="A856" s="28">
        <v>2130221</v>
      </c>
      <c r="B856" s="187" t="s">
        <v>705</v>
      </c>
      <c r="C856" s="219"/>
      <c r="D856" s="225"/>
      <c r="E856" s="219"/>
      <c r="F856" s="173" t="e">
        <f t="shared" si="162"/>
        <v>#DIV/0!</v>
      </c>
      <c r="G856" s="173" t="e">
        <f t="shared" si="163"/>
        <v>#DIV/0!</v>
      </c>
    </row>
    <row r="857" spans="1:7">
      <c r="A857" s="28">
        <v>2130223</v>
      </c>
      <c r="B857" s="187" t="s">
        <v>706</v>
      </c>
      <c r="C857" s="219"/>
      <c r="D857" s="225"/>
      <c r="E857" s="219"/>
      <c r="F857" s="173" t="e">
        <f t="shared" si="162"/>
        <v>#DIV/0!</v>
      </c>
      <c r="G857" s="173" t="e">
        <f t="shared" si="163"/>
        <v>#DIV/0!</v>
      </c>
    </row>
    <row r="858" spans="1:7">
      <c r="A858" s="28">
        <v>2130226</v>
      </c>
      <c r="B858" s="187" t="s">
        <v>707</v>
      </c>
      <c r="C858" s="219"/>
      <c r="D858" s="225"/>
      <c r="E858" s="219"/>
      <c r="F858" s="173" t="e">
        <f t="shared" si="162"/>
        <v>#DIV/0!</v>
      </c>
      <c r="G858" s="173" t="e">
        <f t="shared" si="163"/>
        <v>#DIV/0!</v>
      </c>
    </row>
    <row r="859" spans="1:7">
      <c r="A859" s="28">
        <v>2130227</v>
      </c>
      <c r="B859" s="187" t="s">
        <v>708</v>
      </c>
      <c r="C859" s="219"/>
      <c r="D859" s="225"/>
      <c r="E859" s="219"/>
      <c r="F859" s="173" t="e">
        <f t="shared" si="162"/>
        <v>#DIV/0!</v>
      </c>
      <c r="G859" s="173" t="e">
        <f t="shared" si="163"/>
        <v>#DIV/0!</v>
      </c>
    </row>
    <row r="860" spans="1:7">
      <c r="A860" s="28">
        <v>2130234</v>
      </c>
      <c r="B860" s="187" t="s">
        <v>709</v>
      </c>
      <c r="C860" s="219">
        <v>27</v>
      </c>
      <c r="D860" s="225">
        <v>202</v>
      </c>
      <c r="E860" s="219"/>
      <c r="F860" s="173">
        <f t="shared" si="162"/>
        <v>0</v>
      </c>
      <c r="G860" s="173">
        <f t="shared" si="163"/>
        <v>0</v>
      </c>
    </row>
    <row r="861" spans="1:7">
      <c r="A861" s="28">
        <v>2130236</v>
      </c>
      <c r="B861" s="187" t="s">
        <v>710</v>
      </c>
      <c r="C861" s="219"/>
      <c r="D861" s="225"/>
      <c r="E861" s="219"/>
      <c r="F861" s="173" t="e">
        <f t="shared" si="162"/>
        <v>#DIV/0!</v>
      </c>
      <c r="G861" s="173" t="e">
        <f t="shared" si="163"/>
        <v>#DIV/0!</v>
      </c>
    </row>
    <row r="862" spans="1:7">
      <c r="A862" s="28">
        <v>2130237</v>
      </c>
      <c r="B862" s="187" t="s">
        <v>679</v>
      </c>
      <c r="C862" s="219"/>
      <c r="D862" s="225"/>
      <c r="E862" s="219"/>
      <c r="F862" s="173" t="e">
        <f t="shared" si="162"/>
        <v>#DIV/0!</v>
      </c>
      <c r="G862" s="173" t="e">
        <f t="shared" si="163"/>
        <v>#DIV/0!</v>
      </c>
    </row>
    <row r="863" spans="1:7">
      <c r="A863" s="28">
        <v>2130299</v>
      </c>
      <c r="B863" s="187" t="s">
        <v>711</v>
      </c>
      <c r="C863" s="219">
        <v>220</v>
      </c>
      <c r="D863" s="225">
        <v>47</v>
      </c>
      <c r="E863" s="219"/>
      <c r="F863" s="173">
        <f t="shared" si="162"/>
        <v>0</v>
      </c>
      <c r="G863" s="173">
        <f t="shared" si="163"/>
        <v>0</v>
      </c>
    </row>
    <row r="864" spans="1:7">
      <c r="A864" s="168">
        <v>21303</v>
      </c>
      <c r="B864" s="186" t="s">
        <v>712</v>
      </c>
      <c r="C864" s="218">
        <f>SUM(C865:C891)</f>
        <v>7721</v>
      </c>
      <c r="D864" s="170">
        <f>SUM(D865:D891)</f>
        <v>9869</v>
      </c>
      <c r="E864" s="218">
        <f t="shared" ref="E864" si="165">SUM(E865:E891)</f>
        <v>1163</v>
      </c>
      <c r="F864" s="171">
        <f t="shared" si="162"/>
        <v>15.062815697448517</v>
      </c>
      <c r="G864" s="171">
        <f t="shared" si="163"/>
        <v>11.78437531664809</v>
      </c>
    </row>
    <row r="865" spans="1:7">
      <c r="A865" s="28">
        <v>2130301</v>
      </c>
      <c r="B865" s="187" t="s">
        <v>66</v>
      </c>
      <c r="C865" s="219">
        <v>262</v>
      </c>
      <c r="D865" s="225">
        <v>209</v>
      </c>
      <c r="E865" s="219">
        <v>131</v>
      </c>
      <c r="F865" s="173">
        <f t="shared" si="162"/>
        <v>50</v>
      </c>
      <c r="G865" s="173">
        <f t="shared" si="163"/>
        <v>62.679425837320579</v>
      </c>
    </row>
    <row r="866" spans="1:7">
      <c r="A866" s="28">
        <v>2130302</v>
      </c>
      <c r="B866" s="187" t="s">
        <v>67</v>
      </c>
      <c r="C866" s="219"/>
      <c r="D866" s="225"/>
      <c r="E866" s="219"/>
      <c r="F866" s="173" t="e">
        <f t="shared" si="162"/>
        <v>#DIV/0!</v>
      </c>
      <c r="G866" s="173" t="e">
        <f t="shared" si="163"/>
        <v>#DIV/0!</v>
      </c>
    </row>
    <row r="867" spans="1:7">
      <c r="A867" s="28">
        <v>2130303</v>
      </c>
      <c r="B867" s="187" t="s">
        <v>68</v>
      </c>
      <c r="C867" s="219"/>
      <c r="D867" s="225"/>
      <c r="E867" s="219"/>
      <c r="F867" s="173" t="e">
        <f t="shared" si="162"/>
        <v>#DIV/0!</v>
      </c>
      <c r="G867" s="173" t="e">
        <f t="shared" si="163"/>
        <v>#DIV/0!</v>
      </c>
    </row>
    <row r="868" spans="1:7">
      <c r="A868" s="28">
        <v>2130304</v>
      </c>
      <c r="B868" s="187" t="s">
        <v>713</v>
      </c>
      <c r="C868" s="219">
        <v>1853</v>
      </c>
      <c r="D868" s="225">
        <v>1898</v>
      </c>
      <c r="E868" s="219">
        <v>1032</v>
      </c>
      <c r="F868" s="173">
        <f t="shared" si="162"/>
        <v>55.693470048569878</v>
      </c>
      <c r="G868" s="173">
        <f t="shared" si="163"/>
        <v>54.373024236037935</v>
      </c>
    </row>
    <row r="869" spans="1:7">
      <c r="A869" s="28">
        <v>2130305</v>
      </c>
      <c r="B869" s="187" t="s">
        <v>714</v>
      </c>
      <c r="C869" s="219">
        <v>34</v>
      </c>
      <c r="D869" s="225">
        <v>1850</v>
      </c>
      <c r="E869" s="219"/>
      <c r="F869" s="173">
        <f t="shared" si="162"/>
        <v>0</v>
      </c>
      <c r="G869" s="173">
        <f t="shared" si="163"/>
        <v>0</v>
      </c>
    </row>
    <row r="870" spans="1:7">
      <c r="A870" s="28">
        <v>2130306</v>
      </c>
      <c r="B870" s="187" t="s">
        <v>715</v>
      </c>
      <c r="C870" s="219"/>
      <c r="D870" s="225"/>
      <c r="E870" s="219"/>
      <c r="F870" s="173" t="e">
        <f t="shared" si="162"/>
        <v>#DIV/0!</v>
      </c>
      <c r="G870" s="173" t="e">
        <f t="shared" si="163"/>
        <v>#DIV/0!</v>
      </c>
    </row>
    <row r="871" spans="1:7">
      <c r="A871" s="28">
        <v>2130307</v>
      </c>
      <c r="B871" s="187" t="s">
        <v>716</v>
      </c>
      <c r="C871" s="219"/>
      <c r="D871" s="225"/>
      <c r="E871" s="219"/>
      <c r="F871" s="173" t="e">
        <f t="shared" si="162"/>
        <v>#DIV/0!</v>
      </c>
      <c r="G871" s="173" t="e">
        <f t="shared" si="163"/>
        <v>#DIV/0!</v>
      </c>
    </row>
    <row r="872" spans="1:7">
      <c r="A872" s="28">
        <v>2130308</v>
      </c>
      <c r="B872" s="187" t="s">
        <v>717</v>
      </c>
      <c r="C872" s="219">
        <v>50</v>
      </c>
      <c r="D872" s="225"/>
      <c r="E872" s="219"/>
      <c r="F872" s="173">
        <f t="shared" si="162"/>
        <v>0</v>
      </c>
      <c r="G872" s="173" t="e">
        <f t="shared" si="163"/>
        <v>#DIV/0!</v>
      </c>
    </row>
    <row r="873" spans="1:7">
      <c r="A873" s="28">
        <v>2130309</v>
      </c>
      <c r="B873" s="187" t="s">
        <v>718</v>
      </c>
      <c r="C873" s="219">
        <v>14</v>
      </c>
      <c r="D873" s="225"/>
      <c r="E873" s="219"/>
      <c r="F873" s="173">
        <f t="shared" si="162"/>
        <v>0</v>
      </c>
      <c r="G873" s="173" t="e">
        <f t="shared" si="163"/>
        <v>#DIV/0!</v>
      </c>
    </row>
    <row r="874" spans="1:7">
      <c r="A874" s="28">
        <v>2130310</v>
      </c>
      <c r="B874" s="187" t="s">
        <v>719</v>
      </c>
      <c r="C874" s="219">
        <v>11</v>
      </c>
      <c r="D874" s="225"/>
      <c r="E874" s="219"/>
      <c r="F874" s="173">
        <f t="shared" si="162"/>
        <v>0</v>
      </c>
      <c r="G874" s="173" t="e">
        <f t="shared" si="163"/>
        <v>#DIV/0!</v>
      </c>
    </row>
    <row r="875" spans="1:7">
      <c r="A875" s="28">
        <v>2130311</v>
      </c>
      <c r="B875" s="187" t="s">
        <v>720</v>
      </c>
      <c r="C875" s="219"/>
      <c r="D875" s="225">
        <v>36</v>
      </c>
      <c r="E875" s="219"/>
      <c r="F875" s="173" t="e">
        <f t="shared" si="162"/>
        <v>#DIV/0!</v>
      </c>
      <c r="G875" s="173">
        <f t="shared" si="163"/>
        <v>0</v>
      </c>
    </row>
    <row r="876" spans="1:7">
      <c r="A876" s="28">
        <v>2130312</v>
      </c>
      <c r="B876" s="187" t="s">
        <v>721</v>
      </c>
      <c r="C876" s="219"/>
      <c r="D876" s="225"/>
      <c r="E876" s="219"/>
      <c r="F876" s="173" t="e">
        <f t="shared" si="162"/>
        <v>#DIV/0!</v>
      </c>
      <c r="G876" s="173" t="e">
        <f t="shared" si="163"/>
        <v>#DIV/0!</v>
      </c>
    </row>
    <row r="877" spans="1:7">
      <c r="A877" s="28">
        <v>2130313</v>
      </c>
      <c r="B877" s="187" t="s">
        <v>722</v>
      </c>
      <c r="C877" s="219"/>
      <c r="D877" s="225"/>
      <c r="E877" s="219"/>
      <c r="F877" s="173" t="e">
        <f t="shared" si="162"/>
        <v>#DIV/0!</v>
      </c>
      <c r="G877" s="173" t="e">
        <f t="shared" si="163"/>
        <v>#DIV/0!</v>
      </c>
    </row>
    <row r="878" spans="1:7">
      <c r="A878" s="28">
        <v>2130314</v>
      </c>
      <c r="B878" s="187" t="s">
        <v>723</v>
      </c>
      <c r="C878" s="219">
        <v>174</v>
      </c>
      <c r="D878" s="225">
        <v>123</v>
      </c>
      <c r="E878" s="219"/>
      <c r="F878" s="173">
        <f t="shared" si="162"/>
        <v>0</v>
      </c>
      <c r="G878" s="173">
        <f t="shared" si="163"/>
        <v>0</v>
      </c>
    </row>
    <row r="879" spans="1:7">
      <c r="A879" s="28">
        <v>2130315</v>
      </c>
      <c r="B879" s="187" t="s">
        <v>724</v>
      </c>
      <c r="C879" s="219"/>
      <c r="D879" s="225"/>
      <c r="E879" s="219"/>
      <c r="F879" s="173" t="e">
        <f t="shared" si="162"/>
        <v>#DIV/0!</v>
      </c>
      <c r="G879" s="173" t="e">
        <f t="shared" si="163"/>
        <v>#DIV/0!</v>
      </c>
    </row>
    <row r="880" spans="1:7">
      <c r="A880" s="28">
        <v>2130316</v>
      </c>
      <c r="B880" s="187" t="s">
        <v>725</v>
      </c>
      <c r="C880" s="219">
        <v>1047</v>
      </c>
      <c r="D880" s="225">
        <v>868</v>
      </c>
      <c r="E880" s="219"/>
      <c r="F880" s="173">
        <f t="shared" si="162"/>
        <v>0</v>
      </c>
      <c r="G880" s="173">
        <f t="shared" si="163"/>
        <v>0</v>
      </c>
    </row>
    <row r="881" spans="1:7">
      <c r="A881" s="28">
        <v>2130317</v>
      </c>
      <c r="B881" s="187" t="s">
        <v>726</v>
      </c>
      <c r="C881" s="219"/>
      <c r="D881" s="225"/>
      <c r="E881" s="219"/>
      <c r="F881" s="173" t="e">
        <f t="shared" si="162"/>
        <v>#DIV/0!</v>
      </c>
      <c r="G881" s="173" t="e">
        <f t="shared" si="163"/>
        <v>#DIV/0!</v>
      </c>
    </row>
    <row r="882" spans="1:7">
      <c r="A882" s="28">
        <v>2130318</v>
      </c>
      <c r="B882" s="187" t="s">
        <v>727</v>
      </c>
      <c r="C882" s="219"/>
      <c r="D882" s="225"/>
      <c r="E882" s="219"/>
      <c r="F882" s="173" t="e">
        <f t="shared" si="162"/>
        <v>#DIV/0!</v>
      </c>
      <c r="G882" s="173" t="e">
        <f t="shared" si="163"/>
        <v>#DIV/0!</v>
      </c>
    </row>
    <row r="883" spans="1:7">
      <c r="A883" s="28">
        <v>2130319</v>
      </c>
      <c r="B883" s="187" t="s">
        <v>728</v>
      </c>
      <c r="C883" s="219"/>
      <c r="D883" s="225">
        <v>2127</v>
      </c>
      <c r="E883" s="219"/>
      <c r="F883" s="173" t="e">
        <f t="shared" si="162"/>
        <v>#DIV/0!</v>
      </c>
      <c r="G883" s="173">
        <f t="shared" si="163"/>
        <v>0</v>
      </c>
    </row>
    <row r="884" spans="1:7">
      <c r="A884" s="28">
        <v>2130321</v>
      </c>
      <c r="B884" s="187" t="s">
        <v>729</v>
      </c>
      <c r="C884" s="219"/>
      <c r="D884" s="225"/>
      <c r="E884" s="219"/>
      <c r="F884" s="173" t="e">
        <f t="shared" si="162"/>
        <v>#DIV/0!</v>
      </c>
      <c r="G884" s="173" t="e">
        <f t="shared" si="163"/>
        <v>#DIV/0!</v>
      </c>
    </row>
    <row r="885" spans="1:7">
      <c r="A885" s="28">
        <v>2130322</v>
      </c>
      <c r="B885" s="187" t="s">
        <v>730</v>
      </c>
      <c r="C885" s="219"/>
      <c r="D885" s="225"/>
      <c r="E885" s="219"/>
      <c r="F885" s="173" t="e">
        <f t="shared" si="162"/>
        <v>#DIV/0!</v>
      </c>
      <c r="G885" s="173" t="e">
        <f t="shared" si="163"/>
        <v>#DIV/0!</v>
      </c>
    </row>
    <row r="886" spans="1:7">
      <c r="A886" s="28">
        <v>2130333</v>
      </c>
      <c r="B886" s="187" t="s">
        <v>706</v>
      </c>
      <c r="C886" s="219"/>
      <c r="D886" s="225"/>
      <c r="E886" s="219"/>
      <c r="F886" s="173" t="e">
        <f t="shared" si="162"/>
        <v>#DIV/0!</v>
      </c>
      <c r="G886" s="173" t="e">
        <f t="shared" si="163"/>
        <v>#DIV/0!</v>
      </c>
    </row>
    <row r="887" spans="1:7">
      <c r="A887" s="28">
        <v>2130334</v>
      </c>
      <c r="B887" s="187" t="s">
        <v>731</v>
      </c>
      <c r="C887" s="219"/>
      <c r="D887" s="225"/>
      <c r="E887" s="219"/>
      <c r="F887" s="173" t="e">
        <f t="shared" si="162"/>
        <v>#DIV/0!</v>
      </c>
      <c r="G887" s="173" t="e">
        <f t="shared" si="163"/>
        <v>#DIV/0!</v>
      </c>
    </row>
    <row r="888" spans="1:7">
      <c r="A888" s="28">
        <v>2130335</v>
      </c>
      <c r="B888" s="187" t="s">
        <v>732</v>
      </c>
      <c r="C888" s="219">
        <v>2100</v>
      </c>
      <c r="D888" s="225"/>
      <c r="E888" s="219"/>
      <c r="F888" s="173">
        <f t="shared" si="162"/>
        <v>0</v>
      </c>
      <c r="G888" s="173" t="e">
        <f t="shared" si="163"/>
        <v>#DIV/0!</v>
      </c>
    </row>
    <row r="889" spans="1:7">
      <c r="A889" s="28">
        <v>2130336</v>
      </c>
      <c r="B889" s="187" t="s">
        <v>733</v>
      </c>
      <c r="C889" s="219"/>
      <c r="D889" s="225"/>
      <c r="E889" s="219"/>
      <c r="F889" s="173" t="e">
        <f t="shared" si="162"/>
        <v>#DIV/0!</v>
      </c>
      <c r="G889" s="173" t="e">
        <f t="shared" si="163"/>
        <v>#DIV/0!</v>
      </c>
    </row>
    <row r="890" spans="1:7">
      <c r="A890" s="28">
        <v>2130337</v>
      </c>
      <c r="B890" s="187" t="s">
        <v>734</v>
      </c>
      <c r="C890" s="219"/>
      <c r="D890" s="225"/>
      <c r="E890" s="219"/>
      <c r="F890" s="173" t="e">
        <f t="shared" si="162"/>
        <v>#DIV/0!</v>
      </c>
      <c r="G890" s="173" t="e">
        <f t="shared" si="163"/>
        <v>#DIV/0!</v>
      </c>
    </row>
    <row r="891" spans="1:7">
      <c r="A891" s="28">
        <v>2130399</v>
      </c>
      <c r="B891" s="187" t="s">
        <v>735</v>
      </c>
      <c r="C891" s="219">
        <v>2176</v>
      </c>
      <c r="D891" s="225">
        <v>2758</v>
      </c>
      <c r="E891" s="219"/>
      <c r="F891" s="173">
        <f t="shared" si="162"/>
        <v>0</v>
      </c>
      <c r="G891" s="173">
        <f t="shared" si="163"/>
        <v>0</v>
      </c>
    </row>
    <row r="892" spans="1:7">
      <c r="A892" s="168">
        <v>21305</v>
      </c>
      <c r="B892" s="186" t="s">
        <v>736</v>
      </c>
      <c r="C892" s="218">
        <f>SUM(C893:C902)</f>
        <v>5934</v>
      </c>
      <c r="D892" s="170">
        <f>SUM(D893:D902)</f>
        <v>4792</v>
      </c>
      <c r="E892" s="218">
        <f t="shared" ref="E892" si="166">SUM(E893:E902)</f>
        <v>1133</v>
      </c>
      <c r="F892" s="171">
        <f t="shared" si="162"/>
        <v>19.093360296595886</v>
      </c>
      <c r="G892" s="171">
        <f t="shared" si="163"/>
        <v>23.643572621035059</v>
      </c>
    </row>
    <row r="893" spans="1:7">
      <c r="A893" s="28">
        <v>2130501</v>
      </c>
      <c r="B893" s="187" t="s">
        <v>66</v>
      </c>
      <c r="C893" s="219"/>
      <c r="D893" s="225"/>
      <c r="E893" s="219"/>
      <c r="F893" s="173" t="e">
        <f t="shared" si="162"/>
        <v>#DIV/0!</v>
      </c>
      <c r="G893" s="173" t="e">
        <f t="shared" si="163"/>
        <v>#DIV/0!</v>
      </c>
    </row>
    <row r="894" spans="1:7">
      <c r="A894" s="28">
        <v>2130502</v>
      </c>
      <c r="B894" s="187" t="s">
        <v>67</v>
      </c>
      <c r="C894" s="219"/>
      <c r="D894" s="225"/>
      <c r="E894" s="219"/>
      <c r="F894" s="173" t="e">
        <f t="shared" si="162"/>
        <v>#DIV/0!</v>
      </c>
      <c r="G894" s="173" t="e">
        <f t="shared" si="163"/>
        <v>#DIV/0!</v>
      </c>
    </row>
    <row r="895" spans="1:7">
      <c r="A895" s="28">
        <v>2130503</v>
      </c>
      <c r="B895" s="187" t="s">
        <v>68</v>
      </c>
      <c r="C895" s="219"/>
      <c r="D895" s="225"/>
      <c r="E895" s="219"/>
      <c r="F895" s="173" t="e">
        <f t="shared" si="162"/>
        <v>#DIV/0!</v>
      </c>
      <c r="G895" s="173" t="e">
        <f t="shared" si="163"/>
        <v>#DIV/0!</v>
      </c>
    </row>
    <row r="896" spans="1:7">
      <c r="A896" s="28">
        <v>2130504</v>
      </c>
      <c r="B896" s="187" t="s">
        <v>737</v>
      </c>
      <c r="C896" s="219">
        <v>3740</v>
      </c>
      <c r="D896" s="225">
        <v>4515</v>
      </c>
      <c r="E896" s="219">
        <v>1000</v>
      </c>
      <c r="F896" s="173">
        <f t="shared" si="162"/>
        <v>26.737967914438503</v>
      </c>
      <c r="G896" s="173">
        <f t="shared" si="163"/>
        <v>22.148394241417495</v>
      </c>
    </row>
    <row r="897" spans="1:7">
      <c r="A897" s="28">
        <v>2130505</v>
      </c>
      <c r="B897" s="187" t="s">
        <v>738</v>
      </c>
      <c r="C897" s="219">
        <v>1971</v>
      </c>
      <c r="D897" s="225"/>
      <c r="E897" s="219"/>
      <c r="F897" s="173">
        <f t="shared" si="162"/>
        <v>0</v>
      </c>
      <c r="G897" s="173" t="e">
        <f t="shared" si="163"/>
        <v>#DIV/0!</v>
      </c>
    </row>
    <row r="898" spans="1:7">
      <c r="A898" s="28">
        <v>2130506</v>
      </c>
      <c r="B898" s="187" t="s">
        <v>739</v>
      </c>
      <c r="C898" s="219">
        <v>3</v>
      </c>
      <c r="D898" s="225"/>
      <c r="E898" s="219"/>
      <c r="F898" s="173">
        <f t="shared" si="162"/>
        <v>0</v>
      </c>
      <c r="G898" s="173" t="e">
        <f t="shared" si="163"/>
        <v>#DIV/0!</v>
      </c>
    </row>
    <row r="899" spans="1:7">
      <c r="A899" s="28">
        <v>2130507</v>
      </c>
      <c r="B899" s="187" t="s">
        <v>740</v>
      </c>
      <c r="C899" s="219">
        <v>9</v>
      </c>
      <c r="D899" s="225"/>
      <c r="E899" s="219"/>
      <c r="F899" s="173">
        <f t="shared" si="162"/>
        <v>0</v>
      </c>
      <c r="G899" s="173" t="e">
        <f t="shared" si="163"/>
        <v>#DIV/0!</v>
      </c>
    </row>
    <row r="900" spans="1:7">
      <c r="A900" s="28">
        <v>2130508</v>
      </c>
      <c r="B900" s="187" t="s">
        <v>741</v>
      </c>
      <c r="C900" s="219"/>
      <c r="D900" s="225"/>
      <c r="E900" s="219"/>
      <c r="F900" s="173" t="e">
        <f t="shared" si="162"/>
        <v>#DIV/0!</v>
      </c>
      <c r="G900" s="173" t="e">
        <f t="shared" si="163"/>
        <v>#DIV/0!</v>
      </c>
    </row>
    <row r="901" spans="1:7">
      <c r="A901" s="28">
        <v>2130550</v>
      </c>
      <c r="B901" s="187" t="s">
        <v>75</v>
      </c>
      <c r="C901" s="219"/>
      <c r="D901" s="225">
        <v>139</v>
      </c>
      <c r="E901" s="219">
        <v>133</v>
      </c>
      <c r="F901" s="173" t="e">
        <f t="shared" si="162"/>
        <v>#DIV/0!</v>
      </c>
      <c r="G901" s="173">
        <f t="shared" si="163"/>
        <v>95.683453237410077</v>
      </c>
    </row>
    <row r="902" spans="1:7">
      <c r="A902" s="28">
        <v>2130599</v>
      </c>
      <c r="B902" s="187" t="s">
        <v>742</v>
      </c>
      <c r="C902" s="219">
        <v>211</v>
      </c>
      <c r="D902" s="225">
        <v>138</v>
      </c>
      <c r="E902" s="219"/>
      <c r="F902" s="173">
        <f t="shared" ref="F902:F965" si="167">E902/C902*100</f>
        <v>0</v>
      </c>
      <c r="G902" s="173">
        <f t="shared" si="163"/>
        <v>0</v>
      </c>
    </row>
    <row r="903" spans="1:7">
      <c r="A903" s="168">
        <v>21307</v>
      </c>
      <c r="B903" s="186" t="s">
        <v>743</v>
      </c>
      <c r="C903" s="218">
        <f>SUM(C904:C909)</f>
        <v>33</v>
      </c>
      <c r="D903" s="170">
        <f>SUM(D904:D909)</f>
        <v>2022</v>
      </c>
      <c r="E903" s="218">
        <f t="shared" ref="E903" si="168">SUM(E904:E909)</f>
        <v>0</v>
      </c>
      <c r="F903" s="171">
        <f t="shared" si="167"/>
        <v>0</v>
      </c>
      <c r="G903" s="171">
        <f t="shared" ref="G903:G966" si="169">E903/D903*100</f>
        <v>0</v>
      </c>
    </row>
    <row r="904" spans="1:7">
      <c r="A904" s="28">
        <v>2130701</v>
      </c>
      <c r="B904" s="187" t="s">
        <v>744</v>
      </c>
      <c r="C904" s="219"/>
      <c r="D904" s="225">
        <v>320</v>
      </c>
      <c r="E904" s="219"/>
      <c r="F904" s="173" t="e">
        <f t="shared" si="167"/>
        <v>#DIV/0!</v>
      </c>
      <c r="G904" s="173">
        <f t="shared" si="169"/>
        <v>0</v>
      </c>
    </row>
    <row r="905" spans="1:7">
      <c r="A905" s="28">
        <v>2130704</v>
      </c>
      <c r="B905" s="187" t="s">
        <v>745</v>
      </c>
      <c r="C905" s="219"/>
      <c r="D905" s="225"/>
      <c r="E905" s="219"/>
      <c r="F905" s="173" t="e">
        <f t="shared" si="167"/>
        <v>#DIV/0!</v>
      </c>
      <c r="G905" s="173" t="e">
        <f t="shared" si="169"/>
        <v>#DIV/0!</v>
      </c>
    </row>
    <row r="906" spans="1:7">
      <c r="A906" s="28">
        <v>2130705</v>
      </c>
      <c r="B906" s="187" t="s">
        <v>746</v>
      </c>
      <c r="C906" s="219"/>
      <c r="D906" s="225">
        <v>522</v>
      </c>
      <c r="E906" s="219"/>
      <c r="F906" s="173" t="e">
        <f t="shared" si="167"/>
        <v>#DIV/0!</v>
      </c>
      <c r="G906" s="173">
        <f t="shared" si="169"/>
        <v>0</v>
      </c>
    </row>
    <row r="907" spans="1:7">
      <c r="A907" s="28">
        <v>2130706</v>
      </c>
      <c r="B907" s="187" t="s">
        <v>747</v>
      </c>
      <c r="C907" s="219">
        <v>33</v>
      </c>
      <c r="D907" s="225">
        <v>430</v>
      </c>
      <c r="E907" s="219"/>
      <c r="F907" s="173">
        <f t="shared" si="167"/>
        <v>0</v>
      </c>
      <c r="G907" s="173">
        <f t="shared" si="169"/>
        <v>0</v>
      </c>
    </row>
    <row r="908" spans="1:7">
      <c r="A908" s="28">
        <v>2130707</v>
      </c>
      <c r="B908" s="187" t="s">
        <v>748</v>
      </c>
      <c r="C908" s="219"/>
      <c r="D908" s="225">
        <v>600</v>
      </c>
      <c r="E908" s="219"/>
      <c r="F908" s="173" t="e">
        <f t="shared" si="167"/>
        <v>#DIV/0!</v>
      </c>
      <c r="G908" s="173">
        <f t="shared" si="169"/>
        <v>0</v>
      </c>
    </row>
    <row r="909" spans="1:7">
      <c r="A909" s="28">
        <v>2130799</v>
      </c>
      <c r="B909" s="187" t="s">
        <v>749</v>
      </c>
      <c r="C909" s="219"/>
      <c r="D909" s="225">
        <v>150</v>
      </c>
      <c r="E909" s="219"/>
      <c r="F909" s="173" t="e">
        <f t="shared" si="167"/>
        <v>#DIV/0!</v>
      </c>
      <c r="G909" s="173">
        <f t="shared" si="169"/>
        <v>0</v>
      </c>
    </row>
    <row r="910" spans="1:7">
      <c r="A910" s="168">
        <v>21308</v>
      </c>
      <c r="B910" s="186" t="s">
        <v>750</v>
      </c>
      <c r="C910" s="218">
        <f>SUM(C911:C915)</f>
        <v>3417</v>
      </c>
      <c r="D910" s="170">
        <f>SUM(D911:D915)</f>
        <v>201</v>
      </c>
      <c r="E910" s="218">
        <f t="shared" ref="E910" si="170">SUM(E911:E915)</f>
        <v>500</v>
      </c>
      <c r="F910" s="171">
        <f t="shared" si="167"/>
        <v>14.632718759145449</v>
      </c>
      <c r="G910" s="171">
        <f t="shared" si="169"/>
        <v>248.75621890547262</v>
      </c>
    </row>
    <row r="911" spans="1:7">
      <c r="A911" s="28">
        <v>2130801</v>
      </c>
      <c r="B911" s="187" t="s">
        <v>751</v>
      </c>
      <c r="C911" s="219"/>
      <c r="D911" s="225"/>
      <c r="E911" s="219"/>
      <c r="F911" s="173" t="e">
        <f t="shared" si="167"/>
        <v>#DIV/0!</v>
      </c>
      <c r="G911" s="173" t="e">
        <f t="shared" si="169"/>
        <v>#DIV/0!</v>
      </c>
    </row>
    <row r="912" spans="1:7">
      <c r="A912" s="28">
        <v>2130803</v>
      </c>
      <c r="B912" s="187" t="s">
        <v>752</v>
      </c>
      <c r="C912" s="219">
        <v>2838</v>
      </c>
      <c r="D912" s="225">
        <v>168</v>
      </c>
      <c r="E912" s="219">
        <v>500</v>
      </c>
      <c r="F912" s="173">
        <f t="shared" si="167"/>
        <v>17.618040873854827</v>
      </c>
      <c r="G912" s="173">
        <f t="shared" si="169"/>
        <v>297.61904761904765</v>
      </c>
    </row>
    <row r="913" spans="1:7">
      <c r="A913" s="28">
        <v>2130804</v>
      </c>
      <c r="B913" s="187" t="s">
        <v>753</v>
      </c>
      <c r="C913" s="219">
        <v>484</v>
      </c>
      <c r="D913" s="225"/>
      <c r="E913" s="219"/>
      <c r="F913" s="173">
        <f t="shared" si="167"/>
        <v>0</v>
      </c>
      <c r="G913" s="173" t="e">
        <f t="shared" si="169"/>
        <v>#DIV/0!</v>
      </c>
    </row>
    <row r="914" spans="1:7">
      <c r="A914" s="28">
        <v>2130805</v>
      </c>
      <c r="B914" s="187" t="s">
        <v>754</v>
      </c>
      <c r="C914" s="219"/>
      <c r="D914" s="225"/>
      <c r="E914" s="219"/>
      <c r="F914" s="173" t="e">
        <f t="shared" si="167"/>
        <v>#DIV/0!</v>
      </c>
      <c r="G914" s="173" t="e">
        <f t="shared" si="169"/>
        <v>#DIV/0!</v>
      </c>
    </row>
    <row r="915" spans="1:7">
      <c r="A915" s="28">
        <v>2130899</v>
      </c>
      <c r="B915" s="187" t="s">
        <v>755</v>
      </c>
      <c r="C915" s="219">
        <v>95</v>
      </c>
      <c r="D915" s="225">
        <v>33</v>
      </c>
      <c r="E915" s="219"/>
      <c r="F915" s="173">
        <f t="shared" si="167"/>
        <v>0</v>
      </c>
      <c r="G915" s="173">
        <f t="shared" si="169"/>
        <v>0</v>
      </c>
    </row>
    <row r="916" spans="1:7">
      <c r="A916" s="168">
        <v>21309</v>
      </c>
      <c r="B916" s="186" t="s">
        <v>756</v>
      </c>
      <c r="C916" s="218">
        <f>SUM(C917:C918)</f>
        <v>9841</v>
      </c>
      <c r="D916" s="170">
        <f>SUM(D917:D918)</f>
        <v>10627</v>
      </c>
      <c r="E916" s="218">
        <f t="shared" ref="E916" si="171">SUM(E917:E918)</f>
        <v>0</v>
      </c>
      <c r="F916" s="171">
        <f t="shared" si="167"/>
        <v>0</v>
      </c>
      <c r="G916" s="171">
        <f t="shared" si="169"/>
        <v>0</v>
      </c>
    </row>
    <row r="917" spans="1:7">
      <c r="A917" s="28">
        <v>2130901</v>
      </c>
      <c r="B917" s="187" t="s">
        <v>757</v>
      </c>
      <c r="C917" s="219"/>
      <c r="D917" s="225"/>
      <c r="E917" s="219"/>
      <c r="F917" s="173" t="e">
        <f t="shared" si="167"/>
        <v>#DIV/0!</v>
      </c>
      <c r="G917" s="173" t="e">
        <f t="shared" si="169"/>
        <v>#DIV/0!</v>
      </c>
    </row>
    <row r="918" spans="1:7">
      <c r="A918" s="28">
        <v>2130999</v>
      </c>
      <c r="B918" s="187" t="s">
        <v>758</v>
      </c>
      <c r="C918" s="219">
        <v>9841</v>
      </c>
      <c r="D918" s="225">
        <v>10627</v>
      </c>
      <c r="E918" s="219"/>
      <c r="F918" s="173">
        <f t="shared" si="167"/>
        <v>0</v>
      </c>
      <c r="G918" s="173">
        <f t="shared" si="169"/>
        <v>0</v>
      </c>
    </row>
    <row r="919" spans="1:7">
      <c r="A919" s="168">
        <v>21399</v>
      </c>
      <c r="B919" s="186" t="s">
        <v>759</v>
      </c>
      <c r="C919" s="218">
        <f>SUM(C920:C921)</f>
        <v>0</v>
      </c>
      <c r="D919" s="170">
        <f>SUM(D920:D921)</f>
        <v>0</v>
      </c>
      <c r="E919" s="218">
        <f t="shared" ref="E919" si="172">SUM(E920:E921)</f>
        <v>0</v>
      </c>
      <c r="F919" s="171" t="e">
        <f t="shared" si="167"/>
        <v>#DIV/0!</v>
      </c>
      <c r="G919" s="171" t="e">
        <f t="shared" si="169"/>
        <v>#DIV/0!</v>
      </c>
    </row>
    <row r="920" spans="1:7">
      <c r="A920" s="28">
        <v>2139901</v>
      </c>
      <c r="B920" s="187" t="s">
        <v>760</v>
      </c>
      <c r="C920" s="219"/>
      <c r="D920" s="225"/>
      <c r="E920" s="219"/>
      <c r="F920" s="173" t="e">
        <f t="shared" si="167"/>
        <v>#DIV/0!</v>
      </c>
      <c r="G920" s="173" t="e">
        <f t="shared" si="169"/>
        <v>#DIV/0!</v>
      </c>
    </row>
    <row r="921" spans="1:7">
      <c r="A921" s="28">
        <v>2139999</v>
      </c>
      <c r="B921" s="187" t="s">
        <v>761</v>
      </c>
      <c r="C921" s="219"/>
      <c r="D921" s="225"/>
      <c r="E921" s="219"/>
      <c r="F921" s="173" t="e">
        <f t="shared" si="167"/>
        <v>#DIV/0!</v>
      </c>
      <c r="G921" s="173" t="e">
        <f t="shared" si="169"/>
        <v>#DIV/0!</v>
      </c>
    </row>
    <row r="922" spans="1:7">
      <c r="A922" s="164">
        <v>214</v>
      </c>
      <c r="B922" s="188" t="s">
        <v>762</v>
      </c>
      <c r="C922" s="217">
        <f>C923+C945+C955+C965+C972+C977</f>
        <v>61300</v>
      </c>
      <c r="D922" s="166">
        <f>D923+D945+D955+D965+D972+D977</f>
        <v>25946</v>
      </c>
      <c r="E922" s="217">
        <f t="shared" ref="E922" si="173">E923+E945+E955+E965+E972+E977</f>
        <v>3385</v>
      </c>
      <c r="F922" s="167">
        <f t="shared" si="167"/>
        <v>5.5220228384991836</v>
      </c>
      <c r="G922" s="167">
        <f t="shared" si="169"/>
        <v>13.046326986818777</v>
      </c>
    </row>
    <row r="923" spans="1:7">
      <c r="A923" s="168">
        <v>21401</v>
      </c>
      <c r="B923" s="186" t="s">
        <v>763</v>
      </c>
      <c r="C923" s="218">
        <f>SUM(C924:C944)</f>
        <v>61300</v>
      </c>
      <c r="D923" s="170">
        <f>SUM(D924:D944)</f>
        <v>23207</v>
      </c>
      <c r="E923" s="218">
        <f t="shared" ref="E923" si="174">SUM(E924:E944)</f>
        <v>3385</v>
      </c>
      <c r="F923" s="171">
        <f t="shared" si="167"/>
        <v>5.5220228384991836</v>
      </c>
      <c r="G923" s="171">
        <f t="shared" si="169"/>
        <v>14.586116258025598</v>
      </c>
    </row>
    <row r="924" spans="1:7">
      <c r="A924" s="28">
        <v>2140101</v>
      </c>
      <c r="B924" s="187" t="s">
        <v>66</v>
      </c>
      <c r="C924" s="219">
        <v>231</v>
      </c>
      <c r="D924" s="225">
        <v>220</v>
      </c>
      <c r="E924" s="219">
        <v>150</v>
      </c>
      <c r="F924" s="173">
        <f t="shared" si="167"/>
        <v>64.935064935064929</v>
      </c>
      <c r="G924" s="173">
        <f t="shared" si="169"/>
        <v>68.181818181818173</v>
      </c>
    </row>
    <row r="925" spans="1:7">
      <c r="A925" s="28">
        <v>2140102</v>
      </c>
      <c r="B925" s="187" t="s">
        <v>67</v>
      </c>
      <c r="C925" s="219"/>
      <c r="D925" s="225"/>
      <c r="E925" s="219"/>
      <c r="F925" s="173" t="e">
        <f t="shared" si="167"/>
        <v>#DIV/0!</v>
      </c>
      <c r="G925" s="173" t="e">
        <f t="shared" si="169"/>
        <v>#DIV/0!</v>
      </c>
    </row>
    <row r="926" spans="1:7">
      <c r="A926" s="28">
        <v>2140103</v>
      </c>
      <c r="B926" s="187" t="s">
        <v>68</v>
      </c>
      <c r="C926" s="219"/>
      <c r="D926" s="225"/>
      <c r="E926" s="219"/>
      <c r="F926" s="173" t="e">
        <f t="shared" si="167"/>
        <v>#DIV/0!</v>
      </c>
      <c r="G926" s="173" t="e">
        <f t="shared" si="169"/>
        <v>#DIV/0!</v>
      </c>
    </row>
    <row r="927" spans="1:7">
      <c r="A927" s="28">
        <v>2140104</v>
      </c>
      <c r="B927" s="187" t="s">
        <v>764</v>
      </c>
      <c r="C927" s="219">
        <v>56387</v>
      </c>
      <c r="D927" s="225">
        <v>18415</v>
      </c>
      <c r="E927" s="219"/>
      <c r="F927" s="173">
        <f t="shared" si="167"/>
        <v>0</v>
      </c>
      <c r="G927" s="173">
        <f t="shared" si="169"/>
        <v>0</v>
      </c>
    </row>
    <row r="928" spans="1:7">
      <c r="A928" s="28">
        <v>2140106</v>
      </c>
      <c r="B928" s="187" t="s">
        <v>765</v>
      </c>
      <c r="C928" s="219">
        <v>2397</v>
      </c>
      <c r="D928" s="225">
        <v>1937</v>
      </c>
      <c r="E928" s="219">
        <v>1889</v>
      </c>
      <c r="F928" s="173">
        <f t="shared" si="167"/>
        <v>78.806841885690446</v>
      </c>
      <c r="G928" s="173">
        <f t="shared" si="169"/>
        <v>97.521941146102222</v>
      </c>
    </row>
    <row r="929" spans="1:7">
      <c r="A929" s="28">
        <v>2140109</v>
      </c>
      <c r="B929" s="187" t="s">
        <v>766</v>
      </c>
      <c r="C929" s="219"/>
      <c r="D929" s="225"/>
      <c r="E929" s="219"/>
      <c r="F929" s="173" t="e">
        <f t="shared" si="167"/>
        <v>#DIV/0!</v>
      </c>
      <c r="G929" s="173" t="e">
        <f t="shared" si="169"/>
        <v>#DIV/0!</v>
      </c>
    </row>
    <row r="930" spans="1:7">
      <c r="A930" s="28">
        <v>2140110</v>
      </c>
      <c r="B930" s="187" t="s">
        <v>767</v>
      </c>
      <c r="C930" s="219"/>
      <c r="D930" s="225"/>
      <c r="E930" s="219"/>
      <c r="F930" s="173" t="e">
        <f t="shared" si="167"/>
        <v>#DIV/0!</v>
      </c>
      <c r="G930" s="173" t="e">
        <f t="shared" si="169"/>
        <v>#DIV/0!</v>
      </c>
    </row>
    <row r="931" spans="1:7">
      <c r="A931" s="28">
        <v>2140111</v>
      </c>
      <c r="B931" s="187" t="s">
        <v>768</v>
      </c>
      <c r="C931" s="219"/>
      <c r="D931" s="225"/>
      <c r="E931" s="219"/>
      <c r="F931" s="173" t="e">
        <f t="shared" si="167"/>
        <v>#DIV/0!</v>
      </c>
      <c r="G931" s="173" t="e">
        <f t="shared" si="169"/>
        <v>#DIV/0!</v>
      </c>
    </row>
    <row r="932" spans="1:7">
      <c r="A932" s="28">
        <v>2140112</v>
      </c>
      <c r="B932" s="187" t="s">
        <v>769</v>
      </c>
      <c r="C932" s="219">
        <v>491</v>
      </c>
      <c r="D932" s="225">
        <v>222</v>
      </c>
      <c r="E932" s="219"/>
      <c r="F932" s="173">
        <f t="shared" si="167"/>
        <v>0</v>
      </c>
      <c r="G932" s="173">
        <f t="shared" si="169"/>
        <v>0</v>
      </c>
    </row>
    <row r="933" spans="1:7">
      <c r="A933" s="28">
        <v>2140114</v>
      </c>
      <c r="B933" s="187" t="s">
        <v>770</v>
      </c>
      <c r="C933" s="219"/>
      <c r="D933" s="225"/>
      <c r="E933" s="219"/>
      <c r="F933" s="173" t="e">
        <f t="shared" si="167"/>
        <v>#DIV/0!</v>
      </c>
      <c r="G933" s="173" t="e">
        <f t="shared" si="169"/>
        <v>#DIV/0!</v>
      </c>
    </row>
    <row r="934" spans="1:7">
      <c r="A934" s="28">
        <v>2140122</v>
      </c>
      <c r="B934" s="187" t="s">
        <v>771</v>
      </c>
      <c r="C934" s="219"/>
      <c r="D934" s="225"/>
      <c r="E934" s="219"/>
      <c r="F934" s="173" t="e">
        <f t="shared" si="167"/>
        <v>#DIV/0!</v>
      </c>
      <c r="G934" s="173" t="e">
        <f t="shared" si="169"/>
        <v>#DIV/0!</v>
      </c>
    </row>
    <row r="935" spans="1:7">
      <c r="A935" s="28">
        <v>2140123</v>
      </c>
      <c r="B935" s="187" t="s">
        <v>772</v>
      </c>
      <c r="C935" s="219"/>
      <c r="D935" s="225"/>
      <c r="E935" s="219"/>
      <c r="F935" s="173" t="e">
        <f t="shared" si="167"/>
        <v>#DIV/0!</v>
      </c>
      <c r="G935" s="173" t="e">
        <f t="shared" si="169"/>
        <v>#DIV/0!</v>
      </c>
    </row>
    <row r="936" spans="1:7">
      <c r="A936" s="28">
        <v>2140127</v>
      </c>
      <c r="B936" s="187" t="s">
        <v>773</v>
      </c>
      <c r="C936" s="219"/>
      <c r="D936" s="225"/>
      <c r="E936" s="219"/>
      <c r="F936" s="173" t="e">
        <f t="shared" si="167"/>
        <v>#DIV/0!</v>
      </c>
      <c r="G936" s="173" t="e">
        <f t="shared" si="169"/>
        <v>#DIV/0!</v>
      </c>
    </row>
    <row r="937" spans="1:7">
      <c r="A937" s="28">
        <v>2140128</v>
      </c>
      <c r="B937" s="187" t="s">
        <v>774</v>
      </c>
      <c r="C937" s="219"/>
      <c r="D937" s="225"/>
      <c r="E937" s="219"/>
      <c r="F937" s="173" t="e">
        <f t="shared" si="167"/>
        <v>#DIV/0!</v>
      </c>
      <c r="G937" s="173" t="e">
        <f t="shared" si="169"/>
        <v>#DIV/0!</v>
      </c>
    </row>
    <row r="938" spans="1:7">
      <c r="A938" s="28">
        <v>2140129</v>
      </c>
      <c r="B938" s="187" t="s">
        <v>775</v>
      </c>
      <c r="C938" s="219"/>
      <c r="D938" s="225"/>
      <c r="E938" s="219"/>
      <c r="F938" s="173" t="e">
        <f t="shared" si="167"/>
        <v>#DIV/0!</v>
      </c>
      <c r="G938" s="173" t="e">
        <f t="shared" si="169"/>
        <v>#DIV/0!</v>
      </c>
    </row>
    <row r="939" spans="1:7">
      <c r="A939" s="28">
        <v>2140130</v>
      </c>
      <c r="B939" s="187" t="s">
        <v>776</v>
      </c>
      <c r="C939" s="219"/>
      <c r="D939" s="225"/>
      <c r="E939" s="219"/>
      <c r="F939" s="173" t="e">
        <f t="shared" si="167"/>
        <v>#DIV/0!</v>
      </c>
      <c r="G939" s="173" t="e">
        <f t="shared" si="169"/>
        <v>#DIV/0!</v>
      </c>
    </row>
    <row r="940" spans="1:7">
      <c r="A940" s="28">
        <v>2140131</v>
      </c>
      <c r="B940" s="187" t="s">
        <v>777</v>
      </c>
      <c r="C940" s="219">
        <v>72</v>
      </c>
      <c r="D940" s="225">
        <v>3</v>
      </c>
      <c r="E940" s="219"/>
      <c r="F940" s="173">
        <f t="shared" si="167"/>
        <v>0</v>
      </c>
      <c r="G940" s="173">
        <f t="shared" si="169"/>
        <v>0</v>
      </c>
    </row>
    <row r="941" spans="1:7">
      <c r="A941" s="28">
        <v>2140133</v>
      </c>
      <c r="B941" s="187" t="s">
        <v>778</v>
      </c>
      <c r="C941" s="219"/>
      <c r="D941" s="225"/>
      <c r="E941" s="219"/>
      <c r="F941" s="173" t="e">
        <f t="shared" si="167"/>
        <v>#DIV/0!</v>
      </c>
      <c r="G941" s="173" t="e">
        <f t="shared" si="169"/>
        <v>#DIV/0!</v>
      </c>
    </row>
    <row r="942" spans="1:7">
      <c r="A942" s="28">
        <v>2140136</v>
      </c>
      <c r="B942" s="187" t="s">
        <v>779</v>
      </c>
      <c r="C942" s="219"/>
      <c r="D942" s="225"/>
      <c r="E942" s="219"/>
      <c r="F942" s="173" t="e">
        <f t="shared" si="167"/>
        <v>#DIV/0!</v>
      </c>
      <c r="G942" s="173" t="e">
        <f t="shared" si="169"/>
        <v>#DIV/0!</v>
      </c>
    </row>
    <row r="943" spans="1:7">
      <c r="A943" s="28">
        <v>2140138</v>
      </c>
      <c r="B943" s="187" t="s">
        <v>780</v>
      </c>
      <c r="C943" s="219"/>
      <c r="D943" s="225"/>
      <c r="E943" s="219"/>
      <c r="F943" s="173" t="e">
        <f t="shared" si="167"/>
        <v>#DIV/0!</v>
      </c>
      <c r="G943" s="173" t="e">
        <f t="shared" si="169"/>
        <v>#DIV/0!</v>
      </c>
    </row>
    <row r="944" spans="1:7">
      <c r="A944" s="28">
        <v>2140199</v>
      </c>
      <c r="B944" s="187" t="s">
        <v>781</v>
      </c>
      <c r="C944" s="219">
        <v>1722</v>
      </c>
      <c r="D944" s="225">
        <v>2410</v>
      </c>
      <c r="E944" s="219">
        <v>1346</v>
      </c>
      <c r="F944" s="173">
        <f t="shared" si="167"/>
        <v>78.164924506387919</v>
      </c>
      <c r="G944" s="173">
        <f t="shared" si="169"/>
        <v>55.850622406639005</v>
      </c>
    </row>
    <row r="945" spans="1:7">
      <c r="A945" s="168">
        <v>21402</v>
      </c>
      <c r="B945" s="186" t="s">
        <v>782</v>
      </c>
      <c r="C945" s="218">
        <f>SUM(C946:C954)</f>
        <v>0</v>
      </c>
      <c r="D945" s="170">
        <f>SUM(D946:D954)</f>
        <v>42</v>
      </c>
      <c r="E945" s="218">
        <f t="shared" ref="E945" si="175">SUM(E946:E954)</f>
        <v>0</v>
      </c>
      <c r="F945" s="171" t="e">
        <f t="shared" si="167"/>
        <v>#DIV/0!</v>
      </c>
      <c r="G945" s="171">
        <f t="shared" si="169"/>
        <v>0</v>
      </c>
    </row>
    <row r="946" spans="1:7">
      <c r="A946" s="28">
        <v>2140201</v>
      </c>
      <c r="B946" s="187" t="s">
        <v>66</v>
      </c>
      <c r="C946" s="219"/>
      <c r="D946" s="225"/>
      <c r="E946" s="219"/>
      <c r="F946" s="173" t="e">
        <f t="shared" si="167"/>
        <v>#DIV/0!</v>
      </c>
      <c r="G946" s="173" t="e">
        <f t="shared" si="169"/>
        <v>#DIV/0!</v>
      </c>
    </row>
    <row r="947" spans="1:7">
      <c r="A947" s="28">
        <v>2140202</v>
      </c>
      <c r="B947" s="187" t="s">
        <v>67</v>
      </c>
      <c r="C947" s="219"/>
      <c r="D947" s="225"/>
      <c r="E947" s="219"/>
      <c r="F947" s="173" t="e">
        <f t="shared" si="167"/>
        <v>#DIV/0!</v>
      </c>
      <c r="G947" s="173" t="e">
        <f t="shared" si="169"/>
        <v>#DIV/0!</v>
      </c>
    </row>
    <row r="948" spans="1:7">
      <c r="A948" s="28">
        <v>2140203</v>
      </c>
      <c r="B948" s="187" t="s">
        <v>68</v>
      </c>
      <c r="C948" s="219"/>
      <c r="D948" s="225"/>
      <c r="E948" s="219"/>
      <c r="F948" s="173" t="e">
        <f t="shared" si="167"/>
        <v>#DIV/0!</v>
      </c>
      <c r="G948" s="173" t="e">
        <f t="shared" si="169"/>
        <v>#DIV/0!</v>
      </c>
    </row>
    <row r="949" spans="1:7">
      <c r="A949" s="28">
        <v>2140204</v>
      </c>
      <c r="B949" s="187" t="s">
        <v>783</v>
      </c>
      <c r="C949" s="219"/>
      <c r="D949" s="225"/>
      <c r="E949" s="219"/>
      <c r="F949" s="173" t="e">
        <f t="shared" si="167"/>
        <v>#DIV/0!</v>
      </c>
      <c r="G949" s="173" t="e">
        <f t="shared" si="169"/>
        <v>#DIV/0!</v>
      </c>
    </row>
    <row r="950" spans="1:7">
      <c r="A950" s="28">
        <v>2140205</v>
      </c>
      <c r="B950" s="187" t="s">
        <v>784</v>
      </c>
      <c r="C950" s="219"/>
      <c r="D950" s="225"/>
      <c r="E950" s="219"/>
      <c r="F950" s="173" t="e">
        <f t="shared" si="167"/>
        <v>#DIV/0!</v>
      </c>
      <c r="G950" s="173" t="e">
        <f t="shared" si="169"/>
        <v>#DIV/0!</v>
      </c>
    </row>
    <row r="951" spans="1:7">
      <c r="A951" s="28">
        <v>2140206</v>
      </c>
      <c r="B951" s="187" t="s">
        <v>785</v>
      </c>
      <c r="C951" s="219"/>
      <c r="D951" s="225">
        <v>42</v>
      </c>
      <c r="E951" s="219"/>
      <c r="F951" s="173" t="e">
        <f t="shared" si="167"/>
        <v>#DIV/0!</v>
      </c>
      <c r="G951" s="173">
        <f t="shared" si="169"/>
        <v>0</v>
      </c>
    </row>
    <row r="952" spans="1:7">
      <c r="A952" s="28">
        <v>2140207</v>
      </c>
      <c r="B952" s="187" t="s">
        <v>786</v>
      </c>
      <c r="C952" s="219"/>
      <c r="D952" s="225"/>
      <c r="E952" s="219"/>
      <c r="F952" s="173" t="e">
        <f t="shared" si="167"/>
        <v>#DIV/0!</v>
      </c>
      <c r="G952" s="173" t="e">
        <f t="shared" si="169"/>
        <v>#DIV/0!</v>
      </c>
    </row>
    <row r="953" spans="1:7">
      <c r="A953" s="28">
        <v>2140208</v>
      </c>
      <c r="B953" s="187" t="s">
        <v>787</v>
      </c>
      <c r="C953" s="219"/>
      <c r="D953" s="225"/>
      <c r="E953" s="219"/>
      <c r="F953" s="173" t="e">
        <f t="shared" si="167"/>
        <v>#DIV/0!</v>
      </c>
      <c r="G953" s="173" t="e">
        <f t="shared" si="169"/>
        <v>#DIV/0!</v>
      </c>
    </row>
    <row r="954" spans="1:7">
      <c r="A954" s="28">
        <v>2140299</v>
      </c>
      <c r="B954" s="187" t="s">
        <v>788</v>
      </c>
      <c r="C954" s="219"/>
      <c r="D954" s="225"/>
      <c r="E954" s="219"/>
      <c r="F954" s="173" t="e">
        <f t="shared" si="167"/>
        <v>#DIV/0!</v>
      </c>
      <c r="G954" s="173" t="e">
        <f t="shared" si="169"/>
        <v>#DIV/0!</v>
      </c>
    </row>
    <row r="955" spans="1:7">
      <c r="A955" s="168">
        <v>21403</v>
      </c>
      <c r="B955" s="186" t="s">
        <v>789</v>
      </c>
      <c r="C955" s="218">
        <f>SUM(C956:C964)</f>
        <v>0</v>
      </c>
      <c r="D955" s="170">
        <f>SUM(D956:D964)</f>
        <v>0</v>
      </c>
      <c r="E955" s="218">
        <f t="shared" ref="E955" si="176">SUM(E956:E964)</f>
        <v>0</v>
      </c>
      <c r="F955" s="171" t="e">
        <f t="shared" si="167"/>
        <v>#DIV/0!</v>
      </c>
      <c r="G955" s="171" t="e">
        <f t="shared" si="169"/>
        <v>#DIV/0!</v>
      </c>
    </row>
    <row r="956" spans="1:7">
      <c r="A956" s="28">
        <v>2140301</v>
      </c>
      <c r="B956" s="187" t="s">
        <v>66</v>
      </c>
      <c r="C956" s="219"/>
      <c r="D956" s="225"/>
      <c r="E956" s="219"/>
      <c r="F956" s="173" t="e">
        <f t="shared" si="167"/>
        <v>#DIV/0!</v>
      </c>
      <c r="G956" s="173" t="e">
        <f t="shared" si="169"/>
        <v>#DIV/0!</v>
      </c>
    </row>
    <row r="957" spans="1:7">
      <c r="A957" s="28">
        <v>2140302</v>
      </c>
      <c r="B957" s="187" t="s">
        <v>67</v>
      </c>
      <c r="C957" s="219"/>
      <c r="D957" s="225"/>
      <c r="E957" s="219"/>
      <c r="F957" s="173" t="e">
        <f t="shared" si="167"/>
        <v>#DIV/0!</v>
      </c>
      <c r="G957" s="173" t="e">
        <f t="shared" si="169"/>
        <v>#DIV/0!</v>
      </c>
    </row>
    <row r="958" spans="1:7">
      <c r="A958" s="28">
        <v>2140303</v>
      </c>
      <c r="B958" s="187" t="s">
        <v>68</v>
      </c>
      <c r="C958" s="219"/>
      <c r="D958" s="225"/>
      <c r="E958" s="219"/>
      <c r="F958" s="173" t="e">
        <f t="shared" si="167"/>
        <v>#DIV/0!</v>
      </c>
      <c r="G958" s="173" t="e">
        <f t="shared" si="169"/>
        <v>#DIV/0!</v>
      </c>
    </row>
    <row r="959" spans="1:7">
      <c r="A959" s="28">
        <v>2140304</v>
      </c>
      <c r="B959" s="187" t="s">
        <v>790</v>
      </c>
      <c r="C959" s="219"/>
      <c r="D959" s="225"/>
      <c r="E959" s="219"/>
      <c r="F959" s="173" t="e">
        <f t="shared" si="167"/>
        <v>#DIV/0!</v>
      </c>
      <c r="G959" s="173" t="e">
        <f t="shared" si="169"/>
        <v>#DIV/0!</v>
      </c>
    </row>
    <row r="960" spans="1:7">
      <c r="A960" s="28">
        <v>2140305</v>
      </c>
      <c r="B960" s="187" t="s">
        <v>791</v>
      </c>
      <c r="C960" s="219"/>
      <c r="D960" s="225"/>
      <c r="E960" s="219"/>
      <c r="F960" s="173" t="e">
        <f t="shared" si="167"/>
        <v>#DIV/0!</v>
      </c>
      <c r="G960" s="173" t="e">
        <f t="shared" si="169"/>
        <v>#DIV/0!</v>
      </c>
    </row>
    <row r="961" spans="1:7">
      <c r="A961" s="28">
        <v>2140306</v>
      </c>
      <c r="B961" s="187" t="s">
        <v>792</v>
      </c>
      <c r="C961" s="219"/>
      <c r="D961" s="225"/>
      <c r="E961" s="219"/>
      <c r="F961" s="173" t="e">
        <f t="shared" si="167"/>
        <v>#DIV/0!</v>
      </c>
      <c r="G961" s="173" t="e">
        <f t="shared" si="169"/>
        <v>#DIV/0!</v>
      </c>
    </row>
    <row r="962" spans="1:7">
      <c r="A962" s="28">
        <v>2140307</v>
      </c>
      <c r="B962" s="187" t="s">
        <v>793</v>
      </c>
      <c r="C962" s="219"/>
      <c r="D962" s="225"/>
      <c r="E962" s="219"/>
      <c r="F962" s="173" t="e">
        <f t="shared" si="167"/>
        <v>#DIV/0!</v>
      </c>
      <c r="G962" s="173" t="e">
        <f t="shared" si="169"/>
        <v>#DIV/0!</v>
      </c>
    </row>
    <row r="963" spans="1:7">
      <c r="A963" s="28">
        <v>2140308</v>
      </c>
      <c r="B963" s="187" t="s">
        <v>794</v>
      </c>
      <c r="C963" s="219"/>
      <c r="D963" s="225"/>
      <c r="E963" s="219"/>
      <c r="F963" s="173" t="e">
        <f t="shared" si="167"/>
        <v>#DIV/0!</v>
      </c>
      <c r="G963" s="173" t="e">
        <f t="shared" si="169"/>
        <v>#DIV/0!</v>
      </c>
    </row>
    <row r="964" spans="1:7">
      <c r="A964" s="28">
        <v>2140399</v>
      </c>
      <c r="B964" s="187" t="s">
        <v>795</v>
      </c>
      <c r="C964" s="219"/>
      <c r="D964" s="225"/>
      <c r="E964" s="219"/>
      <c r="F964" s="173" t="e">
        <f t="shared" si="167"/>
        <v>#DIV/0!</v>
      </c>
      <c r="G964" s="173" t="e">
        <f t="shared" si="169"/>
        <v>#DIV/0!</v>
      </c>
    </row>
    <row r="965" spans="1:7">
      <c r="A965" s="168">
        <v>21405</v>
      </c>
      <c r="B965" s="186" t="s">
        <v>796</v>
      </c>
      <c r="C965" s="218">
        <f>SUM(C966:C971)</f>
        <v>0</v>
      </c>
      <c r="D965" s="170">
        <f>SUM(D966:D971)</f>
        <v>0</v>
      </c>
      <c r="E965" s="218">
        <f t="shared" ref="E965" si="177">SUM(E966:E971)</f>
        <v>0</v>
      </c>
      <c r="F965" s="171" t="e">
        <f t="shared" si="167"/>
        <v>#DIV/0!</v>
      </c>
      <c r="G965" s="171" t="e">
        <f t="shared" si="169"/>
        <v>#DIV/0!</v>
      </c>
    </row>
    <row r="966" spans="1:7">
      <c r="A966" s="28">
        <v>2140501</v>
      </c>
      <c r="B966" s="187" t="s">
        <v>66</v>
      </c>
      <c r="C966" s="219"/>
      <c r="D966" s="225"/>
      <c r="E966" s="219"/>
      <c r="F966" s="173" t="e">
        <f t="shared" ref="F966:F1029" si="178">E966/C966*100</f>
        <v>#DIV/0!</v>
      </c>
      <c r="G966" s="173" t="e">
        <f t="shared" si="169"/>
        <v>#DIV/0!</v>
      </c>
    </row>
    <row r="967" spans="1:7">
      <c r="A967" s="28">
        <v>2140502</v>
      </c>
      <c r="B967" s="187" t="s">
        <v>67</v>
      </c>
      <c r="C967" s="219"/>
      <c r="D967" s="225"/>
      <c r="E967" s="219"/>
      <c r="F967" s="173" t="e">
        <f t="shared" si="178"/>
        <v>#DIV/0!</v>
      </c>
      <c r="G967" s="173" t="e">
        <f t="shared" ref="G967:G1030" si="179">E967/D967*100</f>
        <v>#DIV/0!</v>
      </c>
    </row>
    <row r="968" spans="1:7">
      <c r="A968" s="28">
        <v>2140503</v>
      </c>
      <c r="B968" s="187" t="s">
        <v>68</v>
      </c>
      <c r="C968" s="219"/>
      <c r="D968" s="225"/>
      <c r="E968" s="219"/>
      <c r="F968" s="173" t="e">
        <f t="shared" si="178"/>
        <v>#DIV/0!</v>
      </c>
      <c r="G968" s="173" t="e">
        <f t="shared" si="179"/>
        <v>#DIV/0!</v>
      </c>
    </row>
    <row r="969" spans="1:7">
      <c r="A969" s="28">
        <v>2140504</v>
      </c>
      <c r="B969" s="187" t="s">
        <v>787</v>
      </c>
      <c r="C969" s="219"/>
      <c r="D969" s="225"/>
      <c r="E969" s="219"/>
      <c r="F969" s="173" t="e">
        <f t="shared" si="178"/>
        <v>#DIV/0!</v>
      </c>
      <c r="G969" s="173" t="e">
        <f t="shared" si="179"/>
        <v>#DIV/0!</v>
      </c>
    </row>
    <row r="970" spans="1:7">
      <c r="A970" s="28">
        <v>2140505</v>
      </c>
      <c r="B970" s="187" t="s">
        <v>797</v>
      </c>
      <c r="C970" s="219"/>
      <c r="D970" s="225"/>
      <c r="E970" s="219"/>
      <c r="F970" s="173" t="e">
        <f t="shared" si="178"/>
        <v>#DIV/0!</v>
      </c>
      <c r="G970" s="173" t="e">
        <f t="shared" si="179"/>
        <v>#DIV/0!</v>
      </c>
    </row>
    <row r="971" spans="1:7">
      <c r="A971" s="28">
        <v>2140599</v>
      </c>
      <c r="B971" s="187" t="s">
        <v>798</v>
      </c>
      <c r="C971" s="219"/>
      <c r="D971" s="225"/>
      <c r="E971" s="219"/>
      <c r="F971" s="173" t="e">
        <f t="shared" si="178"/>
        <v>#DIV/0!</v>
      </c>
      <c r="G971" s="173" t="e">
        <f t="shared" si="179"/>
        <v>#DIV/0!</v>
      </c>
    </row>
    <row r="972" spans="1:7">
      <c r="A972" s="168">
        <v>21406</v>
      </c>
      <c r="B972" s="186" t="s">
        <v>799</v>
      </c>
      <c r="C972" s="218">
        <f>SUM(C973:C976)</f>
        <v>0</v>
      </c>
      <c r="D972" s="170">
        <f>SUM(D973:D976)</f>
        <v>1442</v>
      </c>
      <c r="E972" s="218">
        <f t="shared" ref="E972" si="180">SUM(E973:E976)</f>
        <v>0</v>
      </c>
      <c r="F972" s="171" t="e">
        <f t="shared" si="178"/>
        <v>#DIV/0!</v>
      </c>
      <c r="G972" s="171">
        <f t="shared" si="179"/>
        <v>0</v>
      </c>
    </row>
    <row r="973" spans="1:7">
      <c r="A973" s="28">
        <v>2140601</v>
      </c>
      <c r="B973" s="187" t="s">
        <v>800</v>
      </c>
      <c r="C973" s="219"/>
      <c r="D973" s="225">
        <v>806</v>
      </c>
      <c r="E973" s="219"/>
      <c r="F973" s="173" t="e">
        <f t="shared" si="178"/>
        <v>#DIV/0!</v>
      </c>
      <c r="G973" s="173">
        <f t="shared" si="179"/>
        <v>0</v>
      </c>
    </row>
    <row r="974" spans="1:7">
      <c r="A974" s="28">
        <v>2140602</v>
      </c>
      <c r="B974" s="187" t="s">
        <v>801</v>
      </c>
      <c r="C974" s="219"/>
      <c r="D974" s="225"/>
      <c r="E974" s="219"/>
      <c r="F974" s="173" t="e">
        <f t="shared" si="178"/>
        <v>#DIV/0!</v>
      </c>
      <c r="G974" s="173" t="e">
        <f t="shared" si="179"/>
        <v>#DIV/0!</v>
      </c>
    </row>
    <row r="975" spans="1:7">
      <c r="A975" s="28">
        <v>2140603</v>
      </c>
      <c r="B975" s="187" t="s">
        <v>802</v>
      </c>
      <c r="C975" s="219"/>
      <c r="D975" s="225"/>
      <c r="E975" s="219"/>
      <c r="F975" s="173" t="e">
        <f t="shared" si="178"/>
        <v>#DIV/0!</v>
      </c>
      <c r="G975" s="173" t="e">
        <f t="shared" si="179"/>
        <v>#DIV/0!</v>
      </c>
    </row>
    <row r="976" spans="1:7">
      <c r="A976" s="28">
        <v>2140699</v>
      </c>
      <c r="B976" s="187" t="s">
        <v>803</v>
      </c>
      <c r="C976" s="219"/>
      <c r="D976" s="225">
        <v>636</v>
      </c>
      <c r="E976" s="219"/>
      <c r="F976" s="173" t="e">
        <f t="shared" si="178"/>
        <v>#DIV/0!</v>
      </c>
      <c r="G976" s="173">
        <f t="shared" si="179"/>
        <v>0</v>
      </c>
    </row>
    <row r="977" spans="1:7">
      <c r="A977" s="168">
        <v>21499</v>
      </c>
      <c r="B977" s="186" t="s">
        <v>804</v>
      </c>
      <c r="C977" s="218">
        <f>SUM(C978:C979)</f>
        <v>0</v>
      </c>
      <c r="D977" s="170">
        <f>SUM(D978:D979)</f>
        <v>1255</v>
      </c>
      <c r="E977" s="218">
        <f t="shared" ref="E977" si="181">SUM(E978:E979)</f>
        <v>0</v>
      </c>
      <c r="F977" s="171" t="e">
        <f t="shared" si="178"/>
        <v>#DIV/0!</v>
      </c>
      <c r="G977" s="171">
        <f t="shared" si="179"/>
        <v>0</v>
      </c>
    </row>
    <row r="978" spans="1:7">
      <c r="A978" s="28">
        <v>2149901</v>
      </c>
      <c r="B978" s="187" t="s">
        <v>805</v>
      </c>
      <c r="C978" s="219"/>
      <c r="D978" s="225">
        <v>38</v>
      </c>
      <c r="E978" s="219"/>
      <c r="F978" s="173" t="e">
        <f t="shared" si="178"/>
        <v>#DIV/0!</v>
      </c>
      <c r="G978" s="173">
        <f t="shared" si="179"/>
        <v>0</v>
      </c>
    </row>
    <row r="979" spans="1:7">
      <c r="A979" s="28">
        <v>2149999</v>
      </c>
      <c r="B979" s="187" t="s">
        <v>806</v>
      </c>
      <c r="C979" s="219"/>
      <c r="D979" s="225">
        <v>1217</v>
      </c>
      <c r="E979" s="219"/>
      <c r="F979" s="173" t="e">
        <f t="shared" si="178"/>
        <v>#DIV/0!</v>
      </c>
      <c r="G979" s="173">
        <f t="shared" si="179"/>
        <v>0</v>
      </c>
    </row>
    <row r="980" spans="1:7">
      <c r="A980" s="164">
        <v>215</v>
      </c>
      <c r="B980" s="188" t="s">
        <v>807</v>
      </c>
      <c r="C980" s="217">
        <f>C981+C991+C1007+C1012+C1023+C1030+C1038</f>
        <v>1000</v>
      </c>
      <c r="D980" s="166">
        <f>D981+D991+D1007+D1012+D1023+D1030+D1038</f>
        <v>890</v>
      </c>
      <c r="E980" s="217">
        <f t="shared" ref="E980" si="182">E981+E991+E1007+E1012+E1023+E1030+E1038</f>
        <v>476</v>
      </c>
      <c r="F980" s="167">
        <f t="shared" si="178"/>
        <v>47.599999999999994</v>
      </c>
      <c r="G980" s="167">
        <f t="shared" si="179"/>
        <v>53.483146067415731</v>
      </c>
    </row>
    <row r="981" spans="1:7">
      <c r="A981" s="168">
        <v>21501</v>
      </c>
      <c r="B981" s="186" t="s">
        <v>808</v>
      </c>
      <c r="C981" s="218">
        <f>SUM(C982:C990)</f>
        <v>0</v>
      </c>
      <c r="D981" s="170">
        <f>SUM(D982:D990)</f>
        <v>0</v>
      </c>
      <c r="E981" s="218">
        <f t="shared" ref="E981" si="183">SUM(E982:E990)</f>
        <v>0</v>
      </c>
      <c r="F981" s="171" t="e">
        <f t="shared" si="178"/>
        <v>#DIV/0!</v>
      </c>
      <c r="G981" s="171" t="e">
        <f t="shared" si="179"/>
        <v>#DIV/0!</v>
      </c>
    </row>
    <row r="982" spans="1:7">
      <c r="A982" s="28">
        <v>2150101</v>
      </c>
      <c r="B982" s="187" t="s">
        <v>66</v>
      </c>
      <c r="C982" s="219"/>
      <c r="D982" s="225"/>
      <c r="E982" s="219"/>
      <c r="F982" s="173" t="e">
        <f t="shared" si="178"/>
        <v>#DIV/0!</v>
      </c>
      <c r="G982" s="173" t="e">
        <f t="shared" si="179"/>
        <v>#DIV/0!</v>
      </c>
    </row>
    <row r="983" spans="1:7">
      <c r="A983" s="28">
        <v>2150102</v>
      </c>
      <c r="B983" s="187" t="s">
        <v>67</v>
      </c>
      <c r="C983" s="219"/>
      <c r="D983" s="225"/>
      <c r="E983" s="219"/>
      <c r="F983" s="173" t="e">
        <f t="shared" si="178"/>
        <v>#DIV/0!</v>
      </c>
      <c r="G983" s="173" t="e">
        <f t="shared" si="179"/>
        <v>#DIV/0!</v>
      </c>
    </row>
    <row r="984" spans="1:7">
      <c r="A984" s="28">
        <v>2150103</v>
      </c>
      <c r="B984" s="187" t="s">
        <v>68</v>
      </c>
      <c r="C984" s="219"/>
      <c r="D984" s="225"/>
      <c r="E984" s="219"/>
      <c r="F984" s="173" t="e">
        <f t="shared" si="178"/>
        <v>#DIV/0!</v>
      </c>
      <c r="G984" s="173" t="e">
        <f t="shared" si="179"/>
        <v>#DIV/0!</v>
      </c>
    </row>
    <row r="985" spans="1:7">
      <c r="A985" s="28">
        <v>2150104</v>
      </c>
      <c r="B985" s="187" t="s">
        <v>809</v>
      </c>
      <c r="C985" s="219"/>
      <c r="D985" s="225"/>
      <c r="E985" s="219"/>
      <c r="F985" s="173" t="e">
        <f t="shared" si="178"/>
        <v>#DIV/0!</v>
      </c>
      <c r="G985" s="173" t="e">
        <f t="shared" si="179"/>
        <v>#DIV/0!</v>
      </c>
    </row>
    <row r="986" spans="1:7">
      <c r="A986" s="28">
        <v>2150105</v>
      </c>
      <c r="B986" s="187" t="s">
        <v>810</v>
      </c>
      <c r="C986" s="219"/>
      <c r="D986" s="225"/>
      <c r="E986" s="219"/>
      <c r="F986" s="173" t="e">
        <f t="shared" si="178"/>
        <v>#DIV/0!</v>
      </c>
      <c r="G986" s="173" t="e">
        <f t="shared" si="179"/>
        <v>#DIV/0!</v>
      </c>
    </row>
    <row r="987" spans="1:7">
      <c r="A987" s="28">
        <v>2150106</v>
      </c>
      <c r="B987" s="187" t="s">
        <v>811</v>
      </c>
      <c r="C987" s="219"/>
      <c r="D987" s="225"/>
      <c r="E987" s="219"/>
      <c r="F987" s="173" t="e">
        <f t="shared" si="178"/>
        <v>#DIV/0!</v>
      </c>
      <c r="G987" s="173" t="e">
        <f t="shared" si="179"/>
        <v>#DIV/0!</v>
      </c>
    </row>
    <row r="988" spans="1:7">
      <c r="A988" s="28">
        <v>2150107</v>
      </c>
      <c r="B988" s="187" t="s">
        <v>812</v>
      </c>
      <c r="C988" s="219"/>
      <c r="D988" s="225"/>
      <c r="E988" s="219"/>
      <c r="F988" s="173" t="e">
        <f t="shared" si="178"/>
        <v>#DIV/0!</v>
      </c>
      <c r="G988" s="173" t="e">
        <f t="shared" si="179"/>
        <v>#DIV/0!</v>
      </c>
    </row>
    <row r="989" spans="1:7">
      <c r="A989" s="28">
        <v>2150108</v>
      </c>
      <c r="B989" s="187" t="s">
        <v>813</v>
      </c>
      <c r="C989" s="219"/>
      <c r="D989" s="225"/>
      <c r="E989" s="219"/>
      <c r="F989" s="173" t="e">
        <f t="shared" si="178"/>
        <v>#DIV/0!</v>
      </c>
      <c r="G989" s="173" t="e">
        <f t="shared" si="179"/>
        <v>#DIV/0!</v>
      </c>
    </row>
    <row r="990" spans="1:7">
      <c r="A990" s="28">
        <v>2150199</v>
      </c>
      <c r="B990" s="187" t="s">
        <v>814</v>
      </c>
      <c r="C990" s="219"/>
      <c r="D990" s="225"/>
      <c r="E990" s="219"/>
      <c r="F990" s="173" t="e">
        <f t="shared" si="178"/>
        <v>#DIV/0!</v>
      </c>
      <c r="G990" s="173" t="e">
        <f t="shared" si="179"/>
        <v>#DIV/0!</v>
      </c>
    </row>
    <row r="991" spans="1:7">
      <c r="A991" s="168">
        <v>21502</v>
      </c>
      <c r="B991" s="186" t="s">
        <v>815</v>
      </c>
      <c r="C991" s="218">
        <f>SUM(C992:C1006)</f>
        <v>0</v>
      </c>
      <c r="D991" s="170">
        <f>SUM(D992:D1006)</f>
        <v>0</v>
      </c>
      <c r="E991" s="218">
        <f t="shared" ref="E991" si="184">SUM(E992:E1006)</f>
        <v>0</v>
      </c>
      <c r="F991" s="171" t="e">
        <f t="shared" si="178"/>
        <v>#DIV/0!</v>
      </c>
      <c r="G991" s="171" t="e">
        <f t="shared" si="179"/>
        <v>#DIV/0!</v>
      </c>
    </row>
    <row r="992" spans="1:7">
      <c r="A992" s="28">
        <v>2150201</v>
      </c>
      <c r="B992" s="187" t="s">
        <v>66</v>
      </c>
      <c r="C992" s="219"/>
      <c r="D992" s="225"/>
      <c r="E992" s="219"/>
      <c r="F992" s="173" t="e">
        <f t="shared" si="178"/>
        <v>#DIV/0!</v>
      </c>
      <c r="G992" s="173" t="e">
        <f t="shared" si="179"/>
        <v>#DIV/0!</v>
      </c>
    </row>
    <row r="993" spans="1:7">
      <c r="A993" s="28">
        <v>2150202</v>
      </c>
      <c r="B993" s="187" t="s">
        <v>67</v>
      </c>
      <c r="C993" s="219"/>
      <c r="D993" s="225"/>
      <c r="E993" s="219"/>
      <c r="F993" s="173" t="e">
        <f t="shared" si="178"/>
        <v>#DIV/0!</v>
      </c>
      <c r="G993" s="173" t="e">
        <f t="shared" si="179"/>
        <v>#DIV/0!</v>
      </c>
    </row>
    <row r="994" spans="1:7">
      <c r="A994" s="28">
        <v>2150203</v>
      </c>
      <c r="B994" s="187" t="s">
        <v>68</v>
      </c>
      <c r="C994" s="219"/>
      <c r="D994" s="225"/>
      <c r="E994" s="219"/>
      <c r="F994" s="173" t="e">
        <f t="shared" si="178"/>
        <v>#DIV/0!</v>
      </c>
      <c r="G994" s="173" t="e">
        <f t="shared" si="179"/>
        <v>#DIV/0!</v>
      </c>
    </row>
    <row r="995" spans="1:7">
      <c r="A995" s="28">
        <v>2150204</v>
      </c>
      <c r="B995" s="187" t="s">
        <v>816</v>
      </c>
      <c r="C995" s="219"/>
      <c r="D995" s="225"/>
      <c r="E995" s="219"/>
      <c r="F995" s="173" t="e">
        <f t="shared" si="178"/>
        <v>#DIV/0!</v>
      </c>
      <c r="G995" s="173" t="e">
        <f t="shared" si="179"/>
        <v>#DIV/0!</v>
      </c>
    </row>
    <row r="996" spans="1:7">
      <c r="A996" s="28">
        <v>2150205</v>
      </c>
      <c r="B996" s="187" t="s">
        <v>817</v>
      </c>
      <c r="C996" s="219"/>
      <c r="D996" s="225"/>
      <c r="E996" s="219"/>
      <c r="F996" s="173" t="e">
        <f t="shared" si="178"/>
        <v>#DIV/0!</v>
      </c>
      <c r="G996" s="173" t="e">
        <f t="shared" si="179"/>
        <v>#DIV/0!</v>
      </c>
    </row>
    <row r="997" spans="1:7">
      <c r="A997" s="28">
        <v>2150206</v>
      </c>
      <c r="B997" s="187" t="s">
        <v>818</v>
      </c>
      <c r="C997" s="219"/>
      <c r="D997" s="225"/>
      <c r="E997" s="219"/>
      <c r="F997" s="173" t="e">
        <f t="shared" si="178"/>
        <v>#DIV/0!</v>
      </c>
      <c r="G997" s="173" t="e">
        <f t="shared" si="179"/>
        <v>#DIV/0!</v>
      </c>
    </row>
    <row r="998" spans="1:7">
      <c r="A998" s="28">
        <v>2150207</v>
      </c>
      <c r="B998" s="187" t="s">
        <v>819</v>
      </c>
      <c r="C998" s="219"/>
      <c r="D998" s="225"/>
      <c r="E998" s="219"/>
      <c r="F998" s="173" t="e">
        <f t="shared" si="178"/>
        <v>#DIV/0!</v>
      </c>
      <c r="G998" s="173" t="e">
        <f t="shared" si="179"/>
        <v>#DIV/0!</v>
      </c>
    </row>
    <row r="999" spans="1:7">
      <c r="A999" s="28">
        <v>2150208</v>
      </c>
      <c r="B999" s="187" t="s">
        <v>820</v>
      </c>
      <c r="C999" s="219"/>
      <c r="D999" s="225"/>
      <c r="E999" s="219"/>
      <c r="F999" s="173" t="e">
        <f t="shared" si="178"/>
        <v>#DIV/0!</v>
      </c>
      <c r="G999" s="173" t="e">
        <f t="shared" si="179"/>
        <v>#DIV/0!</v>
      </c>
    </row>
    <row r="1000" spans="1:7">
      <c r="A1000" s="28">
        <v>2150209</v>
      </c>
      <c r="B1000" s="187" t="s">
        <v>821</v>
      </c>
      <c r="C1000" s="219"/>
      <c r="D1000" s="225"/>
      <c r="E1000" s="219"/>
      <c r="F1000" s="173" t="e">
        <f t="shared" si="178"/>
        <v>#DIV/0!</v>
      </c>
      <c r="G1000" s="173" t="e">
        <f t="shared" si="179"/>
        <v>#DIV/0!</v>
      </c>
    </row>
    <row r="1001" spans="1:7">
      <c r="A1001" s="28">
        <v>2150210</v>
      </c>
      <c r="B1001" s="187" t="s">
        <v>822</v>
      </c>
      <c r="C1001" s="219"/>
      <c r="D1001" s="225"/>
      <c r="E1001" s="219"/>
      <c r="F1001" s="173" t="e">
        <f t="shared" si="178"/>
        <v>#DIV/0!</v>
      </c>
      <c r="G1001" s="173" t="e">
        <f t="shared" si="179"/>
        <v>#DIV/0!</v>
      </c>
    </row>
    <row r="1002" spans="1:7">
      <c r="A1002" s="28">
        <v>2150212</v>
      </c>
      <c r="B1002" s="187" t="s">
        <v>823</v>
      </c>
      <c r="C1002" s="219"/>
      <c r="D1002" s="225"/>
      <c r="E1002" s="219"/>
      <c r="F1002" s="173" t="e">
        <f t="shared" si="178"/>
        <v>#DIV/0!</v>
      </c>
      <c r="G1002" s="173" t="e">
        <f t="shared" si="179"/>
        <v>#DIV/0!</v>
      </c>
    </row>
    <row r="1003" spans="1:7">
      <c r="A1003" s="28">
        <v>2150213</v>
      </c>
      <c r="B1003" s="187" t="s">
        <v>824</v>
      </c>
      <c r="C1003" s="219"/>
      <c r="D1003" s="225"/>
      <c r="E1003" s="219"/>
      <c r="F1003" s="173" t="e">
        <f t="shared" si="178"/>
        <v>#DIV/0!</v>
      </c>
      <c r="G1003" s="173" t="e">
        <f t="shared" si="179"/>
        <v>#DIV/0!</v>
      </c>
    </row>
    <row r="1004" spans="1:7">
      <c r="A1004" s="28">
        <v>2150214</v>
      </c>
      <c r="B1004" s="187" t="s">
        <v>825</v>
      </c>
      <c r="C1004" s="219"/>
      <c r="D1004" s="225"/>
      <c r="E1004" s="219"/>
      <c r="F1004" s="173" t="e">
        <f t="shared" si="178"/>
        <v>#DIV/0!</v>
      </c>
      <c r="G1004" s="173" t="e">
        <f t="shared" si="179"/>
        <v>#DIV/0!</v>
      </c>
    </row>
    <row r="1005" spans="1:7">
      <c r="A1005" s="28">
        <v>2150215</v>
      </c>
      <c r="B1005" s="187" t="s">
        <v>826</v>
      </c>
      <c r="C1005" s="219"/>
      <c r="D1005" s="225"/>
      <c r="E1005" s="219"/>
      <c r="F1005" s="173" t="e">
        <f t="shared" si="178"/>
        <v>#DIV/0!</v>
      </c>
      <c r="G1005" s="173" t="e">
        <f t="shared" si="179"/>
        <v>#DIV/0!</v>
      </c>
    </row>
    <row r="1006" spans="1:7">
      <c r="A1006" s="28">
        <v>2150299</v>
      </c>
      <c r="B1006" s="187" t="s">
        <v>827</v>
      </c>
      <c r="C1006" s="219"/>
      <c r="D1006" s="225"/>
      <c r="E1006" s="219"/>
      <c r="F1006" s="173" t="e">
        <f t="shared" si="178"/>
        <v>#DIV/0!</v>
      </c>
      <c r="G1006" s="173" t="e">
        <f t="shared" si="179"/>
        <v>#DIV/0!</v>
      </c>
    </row>
    <row r="1007" spans="1:7">
      <c r="A1007" s="168">
        <v>21503</v>
      </c>
      <c r="B1007" s="186" t="s">
        <v>828</v>
      </c>
      <c r="C1007" s="218">
        <f>SUM(C1008:C1011)</f>
        <v>0</v>
      </c>
      <c r="D1007" s="170">
        <f>SUM(D1008:D1011)</f>
        <v>0</v>
      </c>
      <c r="E1007" s="218">
        <f t="shared" ref="E1007" si="185">SUM(E1008:E1011)</f>
        <v>0</v>
      </c>
      <c r="F1007" s="171" t="e">
        <f t="shared" si="178"/>
        <v>#DIV/0!</v>
      </c>
      <c r="G1007" s="171" t="e">
        <f t="shared" si="179"/>
        <v>#DIV/0!</v>
      </c>
    </row>
    <row r="1008" spans="1:7">
      <c r="A1008" s="28">
        <v>2150301</v>
      </c>
      <c r="B1008" s="187" t="s">
        <v>66</v>
      </c>
      <c r="C1008" s="219"/>
      <c r="D1008" s="225"/>
      <c r="E1008" s="219"/>
      <c r="F1008" s="173" t="e">
        <f t="shared" si="178"/>
        <v>#DIV/0!</v>
      </c>
      <c r="G1008" s="173" t="e">
        <f t="shared" si="179"/>
        <v>#DIV/0!</v>
      </c>
    </row>
    <row r="1009" spans="1:7">
      <c r="A1009" s="28">
        <v>2150302</v>
      </c>
      <c r="B1009" s="187" t="s">
        <v>67</v>
      </c>
      <c r="C1009" s="219"/>
      <c r="D1009" s="225"/>
      <c r="E1009" s="219"/>
      <c r="F1009" s="173" t="e">
        <f t="shared" si="178"/>
        <v>#DIV/0!</v>
      </c>
      <c r="G1009" s="173" t="e">
        <f t="shared" si="179"/>
        <v>#DIV/0!</v>
      </c>
    </row>
    <row r="1010" spans="1:7">
      <c r="A1010" s="28">
        <v>2150303</v>
      </c>
      <c r="B1010" s="187" t="s">
        <v>68</v>
      </c>
      <c r="C1010" s="219"/>
      <c r="D1010" s="225"/>
      <c r="E1010" s="219"/>
      <c r="F1010" s="173" t="e">
        <f t="shared" si="178"/>
        <v>#DIV/0!</v>
      </c>
      <c r="G1010" s="173" t="e">
        <f t="shared" si="179"/>
        <v>#DIV/0!</v>
      </c>
    </row>
    <row r="1011" spans="1:7">
      <c r="A1011" s="28">
        <v>2150399</v>
      </c>
      <c r="B1011" s="187" t="s">
        <v>829</v>
      </c>
      <c r="C1011" s="219"/>
      <c r="D1011" s="225"/>
      <c r="E1011" s="219"/>
      <c r="F1011" s="173" t="e">
        <f t="shared" si="178"/>
        <v>#DIV/0!</v>
      </c>
      <c r="G1011" s="173" t="e">
        <f t="shared" si="179"/>
        <v>#DIV/0!</v>
      </c>
    </row>
    <row r="1012" spans="1:7">
      <c r="A1012" s="168">
        <v>21505</v>
      </c>
      <c r="B1012" s="186" t="s">
        <v>830</v>
      </c>
      <c r="C1012" s="218">
        <f>SUM(C1013:C1022)</f>
        <v>841</v>
      </c>
      <c r="D1012" s="170">
        <f>SUM(D1013:D1022)</f>
        <v>710</v>
      </c>
      <c r="E1012" s="218">
        <f t="shared" ref="E1012" si="186">SUM(E1013:E1022)</f>
        <v>406</v>
      </c>
      <c r="F1012" s="171">
        <f t="shared" si="178"/>
        <v>48.275862068965516</v>
      </c>
      <c r="G1012" s="171">
        <f t="shared" si="179"/>
        <v>57.183098591549296</v>
      </c>
    </row>
    <row r="1013" spans="1:7">
      <c r="A1013" s="28">
        <v>2150501</v>
      </c>
      <c r="B1013" s="187" t="s">
        <v>66</v>
      </c>
      <c r="C1013" s="219">
        <v>539</v>
      </c>
      <c r="D1013" s="225">
        <v>453</v>
      </c>
      <c r="E1013" s="219">
        <v>291</v>
      </c>
      <c r="F1013" s="173">
        <f t="shared" si="178"/>
        <v>53.988868274582558</v>
      </c>
      <c r="G1013" s="173">
        <f t="shared" si="179"/>
        <v>64.238410596026483</v>
      </c>
    </row>
    <row r="1014" spans="1:7">
      <c r="A1014" s="28">
        <v>2150502</v>
      </c>
      <c r="B1014" s="187" t="s">
        <v>67</v>
      </c>
      <c r="C1014" s="219"/>
      <c r="D1014" s="225"/>
      <c r="E1014" s="219"/>
      <c r="F1014" s="173" t="e">
        <f t="shared" si="178"/>
        <v>#DIV/0!</v>
      </c>
      <c r="G1014" s="173" t="e">
        <f t="shared" si="179"/>
        <v>#DIV/0!</v>
      </c>
    </row>
    <row r="1015" spans="1:7">
      <c r="A1015" s="28">
        <v>2150503</v>
      </c>
      <c r="B1015" s="187" t="s">
        <v>68</v>
      </c>
      <c r="C1015" s="219"/>
      <c r="D1015" s="225"/>
      <c r="E1015" s="219"/>
      <c r="F1015" s="173" t="e">
        <f t="shared" si="178"/>
        <v>#DIV/0!</v>
      </c>
      <c r="G1015" s="173" t="e">
        <f t="shared" si="179"/>
        <v>#DIV/0!</v>
      </c>
    </row>
    <row r="1016" spans="1:7">
      <c r="A1016" s="28">
        <v>2150505</v>
      </c>
      <c r="B1016" s="187" t="s">
        <v>831</v>
      </c>
      <c r="C1016" s="219"/>
      <c r="D1016" s="225"/>
      <c r="E1016" s="219"/>
      <c r="F1016" s="173" t="e">
        <f t="shared" si="178"/>
        <v>#DIV/0!</v>
      </c>
      <c r="G1016" s="173" t="e">
        <f t="shared" si="179"/>
        <v>#DIV/0!</v>
      </c>
    </row>
    <row r="1017" spans="1:7">
      <c r="A1017" s="28">
        <v>2150507</v>
      </c>
      <c r="B1017" s="187" t="s">
        <v>832</v>
      </c>
      <c r="C1017" s="219"/>
      <c r="D1017" s="225"/>
      <c r="E1017" s="219"/>
      <c r="F1017" s="173" t="e">
        <f t="shared" si="178"/>
        <v>#DIV/0!</v>
      </c>
      <c r="G1017" s="173" t="e">
        <f t="shared" si="179"/>
        <v>#DIV/0!</v>
      </c>
    </row>
    <row r="1018" spans="1:7">
      <c r="A1018" s="28">
        <v>2150508</v>
      </c>
      <c r="B1018" s="187" t="s">
        <v>833</v>
      </c>
      <c r="C1018" s="219"/>
      <c r="D1018" s="225"/>
      <c r="E1018" s="219"/>
      <c r="F1018" s="173" t="e">
        <f t="shared" si="178"/>
        <v>#DIV/0!</v>
      </c>
      <c r="G1018" s="173" t="e">
        <f t="shared" si="179"/>
        <v>#DIV/0!</v>
      </c>
    </row>
    <row r="1019" spans="1:7">
      <c r="A1019" s="28">
        <v>2150516</v>
      </c>
      <c r="B1019" s="187" t="s">
        <v>834</v>
      </c>
      <c r="C1019" s="219"/>
      <c r="D1019" s="225"/>
      <c r="E1019" s="219"/>
      <c r="F1019" s="173" t="e">
        <f t="shared" si="178"/>
        <v>#DIV/0!</v>
      </c>
      <c r="G1019" s="173" t="e">
        <f t="shared" si="179"/>
        <v>#DIV/0!</v>
      </c>
    </row>
    <row r="1020" spans="1:7">
      <c r="A1020" s="28">
        <v>2150517</v>
      </c>
      <c r="B1020" s="187" t="s">
        <v>835</v>
      </c>
      <c r="C1020" s="219"/>
      <c r="D1020" s="225"/>
      <c r="E1020" s="219"/>
      <c r="F1020" s="173" t="e">
        <f t="shared" si="178"/>
        <v>#DIV/0!</v>
      </c>
      <c r="G1020" s="173" t="e">
        <f t="shared" si="179"/>
        <v>#DIV/0!</v>
      </c>
    </row>
    <row r="1021" spans="1:7">
      <c r="A1021" s="28">
        <v>2150550</v>
      </c>
      <c r="B1021" s="187" t="s">
        <v>75</v>
      </c>
      <c r="C1021" s="219"/>
      <c r="D1021" s="225"/>
      <c r="E1021" s="219"/>
      <c r="F1021" s="173" t="e">
        <f t="shared" si="178"/>
        <v>#DIV/0!</v>
      </c>
      <c r="G1021" s="173" t="e">
        <f t="shared" si="179"/>
        <v>#DIV/0!</v>
      </c>
    </row>
    <row r="1022" spans="1:7">
      <c r="A1022" s="28">
        <v>2150599</v>
      </c>
      <c r="B1022" s="187" t="s">
        <v>836</v>
      </c>
      <c r="C1022" s="219">
        <v>302</v>
      </c>
      <c r="D1022" s="225">
        <v>257</v>
      </c>
      <c r="E1022" s="219">
        <v>115</v>
      </c>
      <c r="F1022" s="173">
        <f t="shared" si="178"/>
        <v>38.079470198675494</v>
      </c>
      <c r="G1022" s="173">
        <f t="shared" si="179"/>
        <v>44.747081712062261</v>
      </c>
    </row>
    <row r="1023" spans="1:7">
      <c r="A1023" s="168">
        <v>21507</v>
      </c>
      <c r="B1023" s="186" t="s">
        <v>837</v>
      </c>
      <c r="C1023" s="218">
        <f>SUM(C1024:C1029)</f>
        <v>0</v>
      </c>
      <c r="D1023" s="170">
        <f>SUM(D1024:D1029)</f>
        <v>0</v>
      </c>
      <c r="E1023" s="218">
        <f t="shared" ref="E1023" si="187">SUM(E1024:E1029)</f>
        <v>0</v>
      </c>
      <c r="F1023" s="171" t="e">
        <f t="shared" si="178"/>
        <v>#DIV/0!</v>
      </c>
      <c r="G1023" s="171" t="e">
        <f t="shared" si="179"/>
        <v>#DIV/0!</v>
      </c>
    </row>
    <row r="1024" spans="1:7">
      <c r="A1024" s="28">
        <v>2150701</v>
      </c>
      <c r="B1024" s="187" t="s">
        <v>66</v>
      </c>
      <c r="C1024" s="219"/>
      <c r="D1024" s="225"/>
      <c r="E1024" s="219"/>
      <c r="F1024" s="173" t="e">
        <f t="shared" si="178"/>
        <v>#DIV/0!</v>
      </c>
      <c r="G1024" s="173" t="e">
        <f t="shared" si="179"/>
        <v>#DIV/0!</v>
      </c>
    </row>
    <row r="1025" spans="1:7">
      <c r="A1025" s="28">
        <v>2150702</v>
      </c>
      <c r="B1025" s="187" t="s">
        <v>67</v>
      </c>
      <c r="C1025" s="219"/>
      <c r="D1025" s="225"/>
      <c r="E1025" s="219"/>
      <c r="F1025" s="173" t="e">
        <f t="shared" si="178"/>
        <v>#DIV/0!</v>
      </c>
      <c r="G1025" s="173" t="e">
        <f t="shared" si="179"/>
        <v>#DIV/0!</v>
      </c>
    </row>
    <row r="1026" spans="1:7">
      <c r="A1026" s="28">
        <v>2150703</v>
      </c>
      <c r="B1026" s="187" t="s">
        <v>68</v>
      </c>
      <c r="C1026" s="219"/>
      <c r="D1026" s="225"/>
      <c r="E1026" s="219"/>
      <c r="F1026" s="173" t="e">
        <f t="shared" si="178"/>
        <v>#DIV/0!</v>
      </c>
      <c r="G1026" s="173" t="e">
        <f t="shared" si="179"/>
        <v>#DIV/0!</v>
      </c>
    </row>
    <row r="1027" spans="1:7">
      <c r="A1027" s="28">
        <v>2150704</v>
      </c>
      <c r="B1027" s="187" t="s">
        <v>838</v>
      </c>
      <c r="C1027" s="219"/>
      <c r="D1027" s="225"/>
      <c r="E1027" s="219"/>
      <c r="F1027" s="173" t="e">
        <f t="shared" si="178"/>
        <v>#DIV/0!</v>
      </c>
      <c r="G1027" s="173" t="e">
        <f t="shared" si="179"/>
        <v>#DIV/0!</v>
      </c>
    </row>
    <row r="1028" spans="1:7">
      <c r="A1028" s="28">
        <v>2150705</v>
      </c>
      <c r="B1028" s="187" t="s">
        <v>839</v>
      </c>
      <c r="C1028" s="219"/>
      <c r="D1028" s="225"/>
      <c r="E1028" s="219"/>
      <c r="F1028" s="173" t="e">
        <f t="shared" si="178"/>
        <v>#DIV/0!</v>
      </c>
      <c r="G1028" s="173" t="e">
        <f t="shared" si="179"/>
        <v>#DIV/0!</v>
      </c>
    </row>
    <row r="1029" spans="1:7">
      <c r="A1029" s="28">
        <v>2150799</v>
      </c>
      <c r="B1029" s="187" t="s">
        <v>840</v>
      </c>
      <c r="C1029" s="219"/>
      <c r="D1029" s="225"/>
      <c r="E1029" s="219"/>
      <c r="F1029" s="173" t="e">
        <f t="shared" si="178"/>
        <v>#DIV/0!</v>
      </c>
      <c r="G1029" s="173" t="e">
        <f t="shared" si="179"/>
        <v>#DIV/0!</v>
      </c>
    </row>
    <row r="1030" spans="1:7">
      <c r="A1030" s="168">
        <v>21508</v>
      </c>
      <c r="B1030" s="186" t="s">
        <v>841</v>
      </c>
      <c r="C1030" s="218">
        <f>SUM(C1031:C1037)</f>
        <v>159</v>
      </c>
      <c r="D1030" s="170">
        <f>SUM(D1031:D1037)</f>
        <v>167</v>
      </c>
      <c r="E1030" s="218">
        <f t="shared" ref="E1030" si="188">SUM(E1031:E1037)</f>
        <v>70</v>
      </c>
      <c r="F1030" s="171">
        <f t="shared" ref="F1030:F1093" si="189">E1030/C1030*100</f>
        <v>44.025157232704402</v>
      </c>
      <c r="G1030" s="171">
        <f t="shared" si="179"/>
        <v>41.916167664670652</v>
      </c>
    </row>
    <row r="1031" spans="1:7">
      <c r="A1031" s="28">
        <v>2150801</v>
      </c>
      <c r="B1031" s="187" t="s">
        <v>66</v>
      </c>
      <c r="C1031" s="219"/>
      <c r="D1031" s="225"/>
      <c r="E1031" s="219"/>
      <c r="F1031" s="173" t="e">
        <f t="shared" si="189"/>
        <v>#DIV/0!</v>
      </c>
      <c r="G1031" s="173" t="e">
        <f t="shared" ref="G1031:G1094" si="190">E1031/D1031*100</f>
        <v>#DIV/0!</v>
      </c>
    </row>
    <row r="1032" spans="1:7">
      <c r="A1032" s="28">
        <v>2150802</v>
      </c>
      <c r="B1032" s="187" t="s">
        <v>67</v>
      </c>
      <c r="C1032" s="219"/>
      <c r="D1032" s="225"/>
      <c r="E1032" s="219"/>
      <c r="F1032" s="173" t="e">
        <f t="shared" si="189"/>
        <v>#DIV/0!</v>
      </c>
      <c r="G1032" s="173" t="e">
        <f t="shared" si="190"/>
        <v>#DIV/0!</v>
      </c>
    </row>
    <row r="1033" spans="1:7">
      <c r="A1033" s="28">
        <v>2150803</v>
      </c>
      <c r="B1033" s="187" t="s">
        <v>68</v>
      </c>
      <c r="C1033" s="219"/>
      <c r="D1033" s="225"/>
      <c r="E1033" s="219"/>
      <c r="F1033" s="173" t="e">
        <f t="shared" si="189"/>
        <v>#DIV/0!</v>
      </c>
      <c r="G1033" s="173" t="e">
        <f t="shared" si="190"/>
        <v>#DIV/0!</v>
      </c>
    </row>
    <row r="1034" spans="1:7">
      <c r="A1034" s="28">
        <v>2150804</v>
      </c>
      <c r="B1034" s="187" t="s">
        <v>842</v>
      </c>
      <c r="C1034" s="219"/>
      <c r="D1034" s="225"/>
      <c r="E1034" s="219"/>
      <c r="F1034" s="173" t="e">
        <f t="shared" si="189"/>
        <v>#DIV/0!</v>
      </c>
      <c r="G1034" s="173" t="e">
        <f t="shared" si="190"/>
        <v>#DIV/0!</v>
      </c>
    </row>
    <row r="1035" spans="1:7">
      <c r="A1035" s="28">
        <v>2150805</v>
      </c>
      <c r="B1035" s="187" t="s">
        <v>843</v>
      </c>
      <c r="C1035" s="219"/>
      <c r="D1035" s="225">
        <v>78</v>
      </c>
      <c r="E1035" s="219"/>
      <c r="F1035" s="173" t="e">
        <f t="shared" si="189"/>
        <v>#DIV/0!</v>
      </c>
      <c r="G1035" s="173">
        <f t="shared" si="190"/>
        <v>0</v>
      </c>
    </row>
    <row r="1036" spans="1:7">
      <c r="A1036" s="28">
        <v>2150806</v>
      </c>
      <c r="B1036" s="187" t="s">
        <v>844</v>
      </c>
      <c r="C1036" s="219"/>
      <c r="D1036" s="225"/>
      <c r="E1036" s="219"/>
      <c r="F1036" s="173" t="e">
        <f t="shared" si="189"/>
        <v>#DIV/0!</v>
      </c>
      <c r="G1036" s="173" t="e">
        <f t="shared" si="190"/>
        <v>#DIV/0!</v>
      </c>
    </row>
    <row r="1037" spans="1:7">
      <c r="A1037" s="28">
        <v>2150899</v>
      </c>
      <c r="B1037" s="187" t="s">
        <v>845</v>
      </c>
      <c r="C1037" s="219">
        <v>159</v>
      </c>
      <c r="D1037" s="225">
        <v>89</v>
      </c>
      <c r="E1037" s="219">
        <v>70</v>
      </c>
      <c r="F1037" s="173">
        <f t="shared" si="189"/>
        <v>44.025157232704402</v>
      </c>
      <c r="G1037" s="173">
        <f t="shared" si="190"/>
        <v>78.651685393258433</v>
      </c>
    </row>
    <row r="1038" spans="1:7">
      <c r="A1038" s="168">
        <v>21599</v>
      </c>
      <c r="B1038" s="186" t="s">
        <v>846</v>
      </c>
      <c r="C1038" s="218">
        <f>SUM(C1039:C1043)</f>
        <v>0</v>
      </c>
      <c r="D1038" s="170">
        <f>SUM(D1039:D1043)</f>
        <v>13</v>
      </c>
      <c r="E1038" s="218">
        <f t="shared" ref="E1038" si="191">SUM(E1039:E1043)</f>
        <v>0</v>
      </c>
      <c r="F1038" s="171" t="e">
        <f t="shared" si="189"/>
        <v>#DIV/0!</v>
      </c>
      <c r="G1038" s="171">
        <f t="shared" si="190"/>
        <v>0</v>
      </c>
    </row>
    <row r="1039" spans="1:7">
      <c r="A1039" s="28">
        <v>2159901</v>
      </c>
      <c r="B1039" s="187" t="s">
        <v>847</v>
      </c>
      <c r="C1039" s="219"/>
      <c r="D1039" s="225"/>
      <c r="E1039" s="219"/>
      <c r="F1039" s="173" t="e">
        <f t="shared" si="189"/>
        <v>#DIV/0!</v>
      </c>
      <c r="G1039" s="173" t="e">
        <f t="shared" si="190"/>
        <v>#DIV/0!</v>
      </c>
    </row>
    <row r="1040" spans="1:7">
      <c r="A1040" s="28">
        <v>2159904</v>
      </c>
      <c r="B1040" s="187" t="s">
        <v>848</v>
      </c>
      <c r="C1040" s="219"/>
      <c r="D1040" s="225"/>
      <c r="E1040" s="219"/>
      <c r="F1040" s="173" t="e">
        <f t="shared" si="189"/>
        <v>#DIV/0!</v>
      </c>
      <c r="G1040" s="173" t="e">
        <f t="shared" si="190"/>
        <v>#DIV/0!</v>
      </c>
    </row>
    <row r="1041" spans="1:7">
      <c r="A1041" s="28">
        <v>2159905</v>
      </c>
      <c r="B1041" s="187" t="s">
        <v>849</v>
      </c>
      <c r="C1041" s="219"/>
      <c r="D1041" s="225"/>
      <c r="E1041" s="219"/>
      <c r="F1041" s="173" t="e">
        <f t="shared" si="189"/>
        <v>#DIV/0!</v>
      </c>
      <c r="G1041" s="173" t="e">
        <f t="shared" si="190"/>
        <v>#DIV/0!</v>
      </c>
    </row>
    <row r="1042" spans="1:7">
      <c r="A1042" s="28">
        <v>2159906</v>
      </c>
      <c r="B1042" s="187" t="s">
        <v>850</v>
      </c>
      <c r="C1042" s="219"/>
      <c r="D1042" s="225"/>
      <c r="E1042" s="219"/>
      <c r="F1042" s="173" t="e">
        <f t="shared" si="189"/>
        <v>#DIV/0!</v>
      </c>
      <c r="G1042" s="173" t="e">
        <f t="shared" si="190"/>
        <v>#DIV/0!</v>
      </c>
    </row>
    <row r="1043" spans="1:7">
      <c r="A1043" s="28">
        <v>2159999</v>
      </c>
      <c r="B1043" s="187" t="s">
        <v>851</v>
      </c>
      <c r="C1043" s="219"/>
      <c r="D1043" s="225">
        <v>13</v>
      </c>
      <c r="E1043" s="219"/>
      <c r="F1043" s="173" t="e">
        <f t="shared" si="189"/>
        <v>#DIV/0!</v>
      </c>
      <c r="G1043" s="173">
        <f t="shared" si="190"/>
        <v>0</v>
      </c>
    </row>
    <row r="1044" spans="1:7">
      <c r="A1044" s="164">
        <v>216</v>
      </c>
      <c r="B1044" s="188" t="s">
        <v>852</v>
      </c>
      <c r="C1044" s="217">
        <f>C1045+C1055+C1061</f>
        <v>498</v>
      </c>
      <c r="D1044" s="166">
        <f>D1045+D1055+D1061</f>
        <v>449</v>
      </c>
      <c r="E1044" s="217">
        <f t="shared" ref="E1044" si="192">E1045+E1055+E1061</f>
        <v>162</v>
      </c>
      <c r="F1044" s="167">
        <f t="shared" si="189"/>
        <v>32.53012048192771</v>
      </c>
      <c r="G1044" s="167">
        <f t="shared" si="190"/>
        <v>36.080178173719375</v>
      </c>
    </row>
    <row r="1045" spans="1:7">
      <c r="A1045" s="168">
        <v>21602</v>
      </c>
      <c r="B1045" s="186" t="s">
        <v>853</v>
      </c>
      <c r="C1045" s="218">
        <f>SUM(C1046:C1054)</f>
        <v>324</v>
      </c>
      <c r="D1045" s="170">
        <f>SUM(D1046:D1054)</f>
        <v>349</v>
      </c>
      <c r="E1045" s="218">
        <f t="shared" ref="E1045" si="193">SUM(E1046:E1054)</f>
        <v>162</v>
      </c>
      <c r="F1045" s="171">
        <f t="shared" si="189"/>
        <v>50</v>
      </c>
      <c r="G1045" s="171">
        <f t="shared" si="190"/>
        <v>46.418338108882523</v>
      </c>
    </row>
    <row r="1046" spans="1:7">
      <c r="A1046" s="28">
        <v>2160201</v>
      </c>
      <c r="B1046" s="187" t="s">
        <v>66</v>
      </c>
      <c r="C1046" s="219">
        <v>91</v>
      </c>
      <c r="D1046" s="225">
        <v>179</v>
      </c>
      <c r="E1046" s="219">
        <v>140</v>
      </c>
      <c r="F1046" s="173">
        <f t="shared" si="189"/>
        <v>153.84615384615387</v>
      </c>
      <c r="G1046" s="173">
        <f t="shared" si="190"/>
        <v>78.212290502793294</v>
      </c>
    </row>
    <row r="1047" spans="1:7">
      <c r="A1047" s="28">
        <v>2160202</v>
      </c>
      <c r="B1047" s="187" t="s">
        <v>67</v>
      </c>
      <c r="C1047" s="219"/>
      <c r="D1047" s="225"/>
      <c r="E1047" s="219"/>
      <c r="F1047" s="173" t="e">
        <f t="shared" si="189"/>
        <v>#DIV/0!</v>
      </c>
      <c r="G1047" s="173" t="e">
        <f t="shared" si="190"/>
        <v>#DIV/0!</v>
      </c>
    </row>
    <row r="1048" spans="1:7">
      <c r="A1048" s="28">
        <v>2160203</v>
      </c>
      <c r="B1048" s="187" t="s">
        <v>68</v>
      </c>
      <c r="C1048" s="219"/>
      <c r="D1048" s="225"/>
      <c r="E1048" s="219"/>
      <c r="F1048" s="173" t="e">
        <f t="shared" si="189"/>
        <v>#DIV/0!</v>
      </c>
      <c r="G1048" s="173" t="e">
        <f t="shared" si="190"/>
        <v>#DIV/0!</v>
      </c>
    </row>
    <row r="1049" spans="1:7">
      <c r="A1049" s="28">
        <v>2160216</v>
      </c>
      <c r="B1049" s="187" t="s">
        <v>854</v>
      </c>
      <c r="C1049" s="219"/>
      <c r="D1049" s="225"/>
      <c r="E1049" s="219"/>
      <c r="F1049" s="173" t="e">
        <f t="shared" si="189"/>
        <v>#DIV/0!</v>
      </c>
      <c r="G1049" s="173" t="e">
        <f t="shared" si="190"/>
        <v>#DIV/0!</v>
      </c>
    </row>
    <row r="1050" spans="1:7">
      <c r="A1050" s="28">
        <v>2160217</v>
      </c>
      <c r="B1050" s="187" t="s">
        <v>855</v>
      </c>
      <c r="C1050" s="219"/>
      <c r="D1050" s="225"/>
      <c r="E1050" s="219"/>
      <c r="F1050" s="173" t="e">
        <f t="shared" si="189"/>
        <v>#DIV/0!</v>
      </c>
      <c r="G1050" s="173" t="e">
        <f t="shared" si="190"/>
        <v>#DIV/0!</v>
      </c>
    </row>
    <row r="1051" spans="1:7">
      <c r="A1051" s="28">
        <v>2160218</v>
      </c>
      <c r="B1051" s="187" t="s">
        <v>856</v>
      </c>
      <c r="C1051" s="219"/>
      <c r="D1051" s="225"/>
      <c r="E1051" s="219"/>
      <c r="F1051" s="173" t="e">
        <f t="shared" si="189"/>
        <v>#DIV/0!</v>
      </c>
      <c r="G1051" s="173" t="e">
        <f t="shared" si="190"/>
        <v>#DIV/0!</v>
      </c>
    </row>
    <row r="1052" spans="1:7">
      <c r="A1052" s="28">
        <v>2160219</v>
      </c>
      <c r="B1052" s="187" t="s">
        <v>857</v>
      </c>
      <c r="C1052" s="219"/>
      <c r="D1052" s="225"/>
      <c r="E1052" s="219"/>
      <c r="F1052" s="173" t="e">
        <f t="shared" si="189"/>
        <v>#DIV/0!</v>
      </c>
      <c r="G1052" s="173" t="e">
        <f t="shared" si="190"/>
        <v>#DIV/0!</v>
      </c>
    </row>
    <row r="1053" spans="1:7">
      <c r="A1053" s="28">
        <v>2160250</v>
      </c>
      <c r="B1053" s="187" t="s">
        <v>75</v>
      </c>
      <c r="C1053" s="219"/>
      <c r="D1053" s="225"/>
      <c r="E1053" s="219"/>
      <c r="F1053" s="173" t="e">
        <f t="shared" si="189"/>
        <v>#DIV/0!</v>
      </c>
      <c r="G1053" s="173" t="e">
        <f t="shared" si="190"/>
        <v>#DIV/0!</v>
      </c>
    </row>
    <row r="1054" spans="1:7">
      <c r="A1054" s="28">
        <v>2160299</v>
      </c>
      <c r="B1054" s="187" t="s">
        <v>858</v>
      </c>
      <c r="C1054" s="219">
        <v>233</v>
      </c>
      <c r="D1054" s="225">
        <v>170</v>
      </c>
      <c r="E1054" s="219">
        <v>22</v>
      </c>
      <c r="F1054" s="173">
        <f t="shared" si="189"/>
        <v>9.4420600858369106</v>
      </c>
      <c r="G1054" s="173">
        <f t="shared" si="190"/>
        <v>12.941176470588237</v>
      </c>
    </row>
    <row r="1055" spans="1:7">
      <c r="A1055" s="168">
        <v>21606</v>
      </c>
      <c r="B1055" s="186" t="s">
        <v>859</v>
      </c>
      <c r="C1055" s="218">
        <f>SUM(C1056:C1060)</f>
        <v>0</v>
      </c>
      <c r="D1055" s="170">
        <f>SUM(D1056:D1060)</f>
        <v>0</v>
      </c>
      <c r="E1055" s="218">
        <f t="shared" ref="E1055" si="194">SUM(E1056:E1060)</f>
        <v>0</v>
      </c>
      <c r="F1055" s="171" t="e">
        <f t="shared" si="189"/>
        <v>#DIV/0!</v>
      </c>
      <c r="G1055" s="171" t="e">
        <f t="shared" si="190"/>
        <v>#DIV/0!</v>
      </c>
    </row>
    <row r="1056" spans="1:7">
      <c r="A1056" s="28">
        <v>2160601</v>
      </c>
      <c r="B1056" s="187" t="s">
        <v>66</v>
      </c>
      <c r="C1056" s="219"/>
      <c r="D1056" s="225"/>
      <c r="E1056" s="219"/>
      <c r="F1056" s="173" t="e">
        <f t="shared" si="189"/>
        <v>#DIV/0!</v>
      </c>
      <c r="G1056" s="173" t="e">
        <f t="shared" si="190"/>
        <v>#DIV/0!</v>
      </c>
    </row>
    <row r="1057" spans="1:7">
      <c r="A1057" s="28">
        <v>2160602</v>
      </c>
      <c r="B1057" s="187" t="s">
        <v>67</v>
      </c>
      <c r="C1057" s="219"/>
      <c r="D1057" s="225"/>
      <c r="E1057" s="219"/>
      <c r="F1057" s="173" t="e">
        <f t="shared" si="189"/>
        <v>#DIV/0!</v>
      </c>
      <c r="G1057" s="173" t="e">
        <f t="shared" si="190"/>
        <v>#DIV/0!</v>
      </c>
    </row>
    <row r="1058" spans="1:7">
      <c r="A1058" s="28">
        <v>2160603</v>
      </c>
      <c r="B1058" s="187" t="s">
        <v>68</v>
      </c>
      <c r="C1058" s="219"/>
      <c r="D1058" s="225"/>
      <c r="E1058" s="219"/>
      <c r="F1058" s="173" t="e">
        <f t="shared" si="189"/>
        <v>#DIV/0!</v>
      </c>
      <c r="G1058" s="173" t="e">
        <f t="shared" si="190"/>
        <v>#DIV/0!</v>
      </c>
    </row>
    <row r="1059" spans="1:7">
      <c r="A1059" s="28">
        <v>2160607</v>
      </c>
      <c r="B1059" s="187" t="s">
        <v>860</v>
      </c>
      <c r="C1059" s="219"/>
      <c r="D1059" s="225"/>
      <c r="E1059" s="219"/>
      <c r="F1059" s="173" t="e">
        <f t="shared" si="189"/>
        <v>#DIV/0!</v>
      </c>
      <c r="G1059" s="173" t="e">
        <f t="shared" si="190"/>
        <v>#DIV/0!</v>
      </c>
    </row>
    <row r="1060" spans="1:7">
      <c r="A1060" s="28">
        <v>2160699</v>
      </c>
      <c r="B1060" s="187" t="s">
        <v>861</v>
      </c>
      <c r="C1060" s="219"/>
      <c r="D1060" s="225"/>
      <c r="E1060" s="219"/>
      <c r="F1060" s="173" t="e">
        <f t="shared" si="189"/>
        <v>#DIV/0!</v>
      </c>
      <c r="G1060" s="173" t="e">
        <f t="shared" si="190"/>
        <v>#DIV/0!</v>
      </c>
    </row>
    <row r="1061" spans="1:7">
      <c r="A1061" s="168">
        <v>21699</v>
      </c>
      <c r="B1061" s="186" t="s">
        <v>862</v>
      </c>
      <c r="C1061" s="218">
        <f>SUM(C1062:C1063)</f>
        <v>174</v>
      </c>
      <c r="D1061" s="170">
        <f>SUM(D1062:D1063)</f>
        <v>100</v>
      </c>
      <c r="E1061" s="218">
        <f t="shared" ref="E1061" si="195">SUM(E1062:E1063)</f>
        <v>0</v>
      </c>
      <c r="F1061" s="171">
        <f t="shared" si="189"/>
        <v>0</v>
      </c>
      <c r="G1061" s="171">
        <f t="shared" si="190"/>
        <v>0</v>
      </c>
    </row>
    <row r="1062" spans="1:7">
      <c r="A1062" s="28">
        <v>2169901</v>
      </c>
      <c r="B1062" s="187" t="s">
        <v>863</v>
      </c>
      <c r="C1062" s="219"/>
      <c r="D1062" s="225"/>
      <c r="E1062" s="219"/>
      <c r="F1062" s="173" t="e">
        <f t="shared" si="189"/>
        <v>#DIV/0!</v>
      </c>
      <c r="G1062" s="173" t="e">
        <f t="shared" si="190"/>
        <v>#DIV/0!</v>
      </c>
    </row>
    <row r="1063" spans="1:7">
      <c r="A1063" s="28">
        <v>2169999</v>
      </c>
      <c r="B1063" s="187" t="s">
        <v>864</v>
      </c>
      <c r="C1063" s="219">
        <v>174</v>
      </c>
      <c r="D1063" s="225">
        <v>100</v>
      </c>
      <c r="E1063" s="219"/>
      <c r="F1063" s="173">
        <f t="shared" si="189"/>
        <v>0</v>
      </c>
      <c r="G1063" s="173">
        <f t="shared" si="190"/>
        <v>0</v>
      </c>
    </row>
    <row r="1064" spans="1:7">
      <c r="A1064" s="164">
        <v>217</v>
      </c>
      <c r="B1064" s="188" t="s">
        <v>865</v>
      </c>
      <c r="C1064" s="217">
        <f>C1065+C1072+C1082+C1088+C1091</f>
        <v>0</v>
      </c>
      <c r="D1064" s="166">
        <f>D1065+D1072+D1082+D1088+D1091</f>
        <v>77</v>
      </c>
      <c r="E1064" s="217">
        <f t="shared" ref="E1064" si="196">E1065+E1072+E1082+E1088+E1091</f>
        <v>77</v>
      </c>
      <c r="F1064" s="167" t="e">
        <f t="shared" si="189"/>
        <v>#DIV/0!</v>
      </c>
      <c r="G1064" s="167">
        <f t="shared" si="190"/>
        <v>100</v>
      </c>
    </row>
    <row r="1065" spans="1:7">
      <c r="A1065" s="168">
        <v>21701</v>
      </c>
      <c r="B1065" s="186" t="s">
        <v>866</v>
      </c>
      <c r="C1065" s="218">
        <f>SUM(C1066:C1071)</f>
        <v>0</v>
      </c>
      <c r="D1065" s="170">
        <f>SUM(D1066:D1071)</f>
        <v>0</v>
      </c>
      <c r="E1065" s="218">
        <f t="shared" ref="E1065" si="197">SUM(E1066:E1071)</f>
        <v>0</v>
      </c>
      <c r="F1065" s="171" t="e">
        <f t="shared" si="189"/>
        <v>#DIV/0!</v>
      </c>
      <c r="G1065" s="171" t="e">
        <f t="shared" si="190"/>
        <v>#DIV/0!</v>
      </c>
    </row>
    <row r="1066" spans="1:7">
      <c r="A1066" s="28">
        <v>2170101</v>
      </c>
      <c r="B1066" s="187" t="s">
        <v>66</v>
      </c>
      <c r="C1066" s="219"/>
      <c r="D1066" s="225"/>
      <c r="E1066" s="219"/>
      <c r="F1066" s="173" t="e">
        <f t="shared" si="189"/>
        <v>#DIV/0!</v>
      </c>
      <c r="G1066" s="173" t="e">
        <f t="shared" si="190"/>
        <v>#DIV/0!</v>
      </c>
    </row>
    <row r="1067" spans="1:7">
      <c r="A1067" s="28">
        <v>2170102</v>
      </c>
      <c r="B1067" s="187" t="s">
        <v>67</v>
      </c>
      <c r="C1067" s="219"/>
      <c r="D1067" s="225"/>
      <c r="E1067" s="219"/>
      <c r="F1067" s="173" t="e">
        <f t="shared" si="189"/>
        <v>#DIV/0!</v>
      </c>
      <c r="G1067" s="173" t="e">
        <f t="shared" si="190"/>
        <v>#DIV/0!</v>
      </c>
    </row>
    <row r="1068" spans="1:7">
      <c r="A1068" s="28">
        <v>2170103</v>
      </c>
      <c r="B1068" s="187" t="s">
        <v>68</v>
      </c>
      <c r="C1068" s="219"/>
      <c r="D1068" s="225"/>
      <c r="E1068" s="219"/>
      <c r="F1068" s="173" t="e">
        <f t="shared" si="189"/>
        <v>#DIV/0!</v>
      </c>
      <c r="G1068" s="173" t="e">
        <f t="shared" si="190"/>
        <v>#DIV/0!</v>
      </c>
    </row>
    <row r="1069" spans="1:7">
      <c r="A1069" s="28">
        <v>2170104</v>
      </c>
      <c r="B1069" s="187" t="s">
        <v>867</v>
      </c>
      <c r="C1069" s="219"/>
      <c r="D1069" s="225"/>
      <c r="E1069" s="219"/>
      <c r="F1069" s="173" t="e">
        <f t="shared" si="189"/>
        <v>#DIV/0!</v>
      </c>
      <c r="G1069" s="173" t="e">
        <f t="shared" si="190"/>
        <v>#DIV/0!</v>
      </c>
    </row>
    <row r="1070" spans="1:7">
      <c r="A1070" s="28">
        <v>2170150</v>
      </c>
      <c r="B1070" s="187" t="s">
        <v>75</v>
      </c>
      <c r="C1070" s="219"/>
      <c r="D1070" s="225"/>
      <c r="E1070" s="219"/>
      <c r="F1070" s="173" t="e">
        <f t="shared" si="189"/>
        <v>#DIV/0!</v>
      </c>
      <c r="G1070" s="173" t="e">
        <f t="shared" si="190"/>
        <v>#DIV/0!</v>
      </c>
    </row>
    <row r="1071" spans="1:7">
      <c r="A1071" s="28">
        <v>2170199</v>
      </c>
      <c r="B1071" s="187" t="s">
        <v>868</v>
      </c>
      <c r="C1071" s="219"/>
      <c r="D1071" s="225"/>
      <c r="E1071" s="219"/>
      <c r="F1071" s="173" t="e">
        <f t="shared" si="189"/>
        <v>#DIV/0!</v>
      </c>
      <c r="G1071" s="173" t="e">
        <f t="shared" si="190"/>
        <v>#DIV/0!</v>
      </c>
    </row>
    <row r="1072" spans="1:7">
      <c r="A1072" s="168">
        <v>21702</v>
      </c>
      <c r="B1072" s="186" t="s">
        <v>869</v>
      </c>
      <c r="C1072" s="218">
        <f>SUM(C1073:C1081)</f>
        <v>0</v>
      </c>
      <c r="D1072" s="170">
        <f>SUM(D1073:D1081)</f>
        <v>0</v>
      </c>
      <c r="E1072" s="218">
        <f t="shared" ref="E1072" si="198">SUM(E1073:E1081)</f>
        <v>0</v>
      </c>
      <c r="F1072" s="171" t="e">
        <f t="shared" si="189"/>
        <v>#DIV/0!</v>
      </c>
      <c r="G1072" s="171" t="e">
        <f t="shared" si="190"/>
        <v>#DIV/0!</v>
      </c>
    </row>
    <row r="1073" spans="1:7">
      <c r="A1073" s="28">
        <v>2170201</v>
      </c>
      <c r="B1073" s="187" t="s">
        <v>870</v>
      </c>
      <c r="C1073" s="219"/>
      <c r="D1073" s="225"/>
      <c r="E1073" s="219"/>
      <c r="F1073" s="173" t="e">
        <f t="shared" si="189"/>
        <v>#DIV/0!</v>
      </c>
      <c r="G1073" s="173" t="e">
        <f t="shared" si="190"/>
        <v>#DIV/0!</v>
      </c>
    </row>
    <row r="1074" spans="1:7">
      <c r="A1074" s="28">
        <v>2170202</v>
      </c>
      <c r="B1074" s="187" t="s">
        <v>871</v>
      </c>
      <c r="C1074" s="219"/>
      <c r="D1074" s="225"/>
      <c r="E1074" s="219"/>
      <c r="F1074" s="173" t="e">
        <f t="shared" si="189"/>
        <v>#DIV/0!</v>
      </c>
      <c r="G1074" s="173" t="e">
        <f t="shared" si="190"/>
        <v>#DIV/0!</v>
      </c>
    </row>
    <row r="1075" spans="1:7">
      <c r="A1075" s="28">
        <v>2170203</v>
      </c>
      <c r="B1075" s="187" t="s">
        <v>872</v>
      </c>
      <c r="C1075" s="219"/>
      <c r="D1075" s="225"/>
      <c r="E1075" s="219"/>
      <c r="F1075" s="173" t="e">
        <f t="shared" si="189"/>
        <v>#DIV/0!</v>
      </c>
      <c r="G1075" s="173" t="e">
        <f t="shared" si="190"/>
        <v>#DIV/0!</v>
      </c>
    </row>
    <row r="1076" spans="1:7">
      <c r="A1076" s="28">
        <v>2170204</v>
      </c>
      <c r="B1076" s="187" t="s">
        <v>873</v>
      </c>
      <c r="C1076" s="219"/>
      <c r="D1076" s="225"/>
      <c r="E1076" s="219"/>
      <c r="F1076" s="173" t="e">
        <f t="shared" si="189"/>
        <v>#DIV/0!</v>
      </c>
      <c r="G1076" s="173" t="e">
        <f t="shared" si="190"/>
        <v>#DIV/0!</v>
      </c>
    </row>
    <row r="1077" spans="1:7">
      <c r="A1077" s="28">
        <v>2170205</v>
      </c>
      <c r="B1077" s="187" t="s">
        <v>874</v>
      </c>
      <c r="C1077" s="219"/>
      <c r="D1077" s="225"/>
      <c r="E1077" s="219"/>
      <c r="F1077" s="173" t="e">
        <f t="shared" si="189"/>
        <v>#DIV/0!</v>
      </c>
      <c r="G1077" s="173" t="e">
        <f t="shared" si="190"/>
        <v>#DIV/0!</v>
      </c>
    </row>
    <row r="1078" spans="1:7">
      <c r="A1078" s="28">
        <v>2170206</v>
      </c>
      <c r="B1078" s="187" t="s">
        <v>875</v>
      </c>
      <c r="C1078" s="219"/>
      <c r="D1078" s="225"/>
      <c r="E1078" s="219"/>
      <c r="F1078" s="173" t="e">
        <f t="shared" si="189"/>
        <v>#DIV/0!</v>
      </c>
      <c r="G1078" s="173" t="e">
        <f t="shared" si="190"/>
        <v>#DIV/0!</v>
      </c>
    </row>
    <row r="1079" spans="1:7">
      <c r="A1079" s="28">
        <v>2170207</v>
      </c>
      <c r="B1079" s="187" t="s">
        <v>876</v>
      </c>
      <c r="C1079" s="219"/>
      <c r="D1079" s="225"/>
      <c r="E1079" s="219"/>
      <c r="F1079" s="173" t="e">
        <f t="shared" si="189"/>
        <v>#DIV/0!</v>
      </c>
      <c r="G1079" s="173" t="e">
        <f t="shared" si="190"/>
        <v>#DIV/0!</v>
      </c>
    </row>
    <row r="1080" spans="1:7">
      <c r="A1080" s="28">
        <v>2170208</v>
      </c>
      <c r="B1080" s="187" t="s">
        <v>877</v>
      </c>
      <c r="C1080" s="219"/>
      <c r="D1080" s="225"/>
      <c r="E1080" s="219"/>
      <c r="F1080" s="173" t="e">
        <f t="shared" si="189"/>
        <v>#DIV/0!</v>
      </c>
      <c r="G1080" s="173" t="e">
        <f t="shared" si="190"/>
        <v>#DIV/0!</v>
      </c>
    </row>
    <row r="1081" spans="1:7">
      <c r="A1081" s="28">
        <v>2170299</v>
      </c>
      <c r="B1081" s="187" t="s">
        <v>878</v>
      </c>
      <c r="C1081" s="219"/>
      <c r="D1081" s="225"/>
      <c r="E1081" s="219"/>
      <c r="F1081" s="173" t="e">
        <f t="shared" si="189"/>
        <v>#DIV/0!</v>
      </c>
      <c r="G1081" s="173" t="e">
        <f t="shared" si="190"/>
        <v>#DIV/0!</v>
      </c>
    </row>
    <row r="1082" spans="1:7">
      <c r="A1082" s="168">
        <v>21703</v>
      </c>
      <c r="B1082" s="186" t="s">
        <v>879</v>
      </c>
      <c r="C1082" s="218">
        <f>SUM(C1083:C1087)</f>
        <v>0</v>
      </c>
      <c r="D1082" s="170">
        <f>SUM(D1083:D1087)</f>
        <v>77</v>
      </c>
      <c r="E1082" s="218">
        <f t="shared" ref="E1082" si="199">SUM(E1083:E1087)</f>
        <v>77</v>
      </c>
      <c r="F1082" s="171" t="e">
        <f t="shared" si="189"/>
        <v>#DIV/0!</v>
      </c>
      <c r="G1082" s="171">
        <f t="shared" si="190"/>
        <v>100</v>
      </c>
    </row>
    <row r="1083" spans="1:7">
      <c r="A1083" s="28">
        <v>2170301</v>
      </c>
      <c r="B1083" s="187" t="s">
        <v>880</v>
      </c>
      <c r="C1083" s="219"/>
      <c r="D1083" s="225"/>
      <c r="E1083" s="219"/>
      <c r="F1083" s="173" t="e">
        <f t="shared" si="189"/>
        <v>#DIV/0!</v>
      </c>
      <c r="G1083" s="173" t="e">
        <f t="shared" si="190"/>
        <v>#DIV/0!</v>
      </c>
    </row>
    <row r="1084" spans="1:7">
      <c r="A1084" s="28">
        <v>2170302</v>
      </c>
      <c r="B1084" s="18" t="s">
        <v>881</v>
      </c>
      <c r="C1084" s="219"/>
      <c r="D1084" s="225">
        <v>77</v>
      </c>
      <c r="E1084" s="219">
        <v>77</v>
      </c>
      <c r="F1084" s="173" t="e">
        <f t="shared" si="189"/>
        <v>#DIV/0!</v>
      </c>
      <c r="G1084" s="173">
        <f t="shared" si="190"/>
        <v>100</v>
      </c>
    </row>
    <row r="1085" spans="1:7">
      <c r="A1085" s="28">
        <v>2170303</v>
      </c>
      <c r="B1085" s="187" t="s">
        <v>882</v>
      </c>
      <c r="C1085" s="219"/>
      <c r="D1085" s="225"/>
      <c r="E1085" s="219"/>
      <c r="F1085" s="173" t="e">
        <f t="shared" si="189"/>
        <v>#DIV/0!</v>
      </c>
      <c r="G1085" s="173" t="e">
        <f t="shared" si="190"/>
        <v>#DIV/0!</v>
      </c>
    </row>
    <row r="1086" spans="1:7">
      <c r="A1086" s="28">
        <v>2170304</v>
      </c>
      <c r="B1086" s="187" t="s">
        <v>883</v>
      </c>
      <c r="C1086" s="219"/>
      <c r="D1086" s="225"/>
      <c r="E1086" s="219"/>
      <c r="F1086" s="173" t="e">
        <f t="shared" si="189"/>
        <v>#DIV/0!</v>
      </c>
      <c r="G1086" s="173" t="e">
        <f t="shared" si="190"/>
        <v>#DIV/0!</v>
      </c>
    </row>
    <row r="1087" spans="1:7">
      <c r="A1087" s="28">
        <v>2170399</v>
      </c>
      <c r="B1087" s="187" t="s">
        <v>884</v>
      </c>
      <c r="C1087" s="219"/>
      <c r="D1087" s="225"/>
      <c r="E1087" s="219"/>
      <c r="F1087" s="173" t="e">
        <f t="shared" si="189"/>
        <v>#DIV/0!</v>
      </c>
      <c r="G1087" s="173" t="e">
        <f t="shared" si="190"/>
        <v>#DIV/0!</v>
      </c>
    </row>
    <row r="1088" spans="1:7">
      <c r="A1088" s="168">
        <v>21704</v>
      </c>
      <c r="B1088" s="186" t="s">
        <v>885</v>
      </c>
      <c r="C1088" s="218">
        <f>C1089+C1090</f>
        <v>0</v>
      </c>
      <c r="D1088" s="170">
        <f>D1089+D1090</f>
        <v>0</v>
      </c>
      <c r="E1088" s="218">
        <f t="shared" ref="E1088" si="200">SUM(E1089:E1090)</f>
        <v>0</v>
      </c>
      <c r="F1088" s="171" t="e">
        <f t="shared" si="189"/>
        <v>#DIV/0!</v>
      </c>
      <c r="G1088" s="171" t="e">
        <f t="shared" si="190"/>
        <v>#DIV/0!</v>
      </c>
    </row>
    <row r="1089" spans="1:7">
      <c r="A1089" s="28">
        <v>2170401</v>
      </c>
      <c r="B1089" s="187" t="s">
        <v>886</v>
      </c>
      <c r="C1089" s="219"/>
      <c r="D1089" s="225"/>
      <c r="E1089" s="219"/>
      <c r="F1089" s="173" t="e">
        <f t="shared" si="189"/>
        <v>#DIV/0!</v>
      </c>
      <c r="G1089" s="173" t="e">
        <f t="shared" si="190"/>
        <v>#DIV/0!</v>
      </c>
    </row>
    <row r="1090" spans="1:7">
      <c r="A1090" s="28">
        <v>2170499</v>
      </c>
      <c r="B1090" s="187" t="s">
        <v>887</v>
      </c>
      <c r="C1090" s="219"/>
      <c r="D1090" s="225"/>
      <c r="E1090" s="219"/>
      <c r="F1090" s="173" t="e">
        <f t="shared" si="189"/>
        <v>#DIV/0!</v>
      </c>
      <c r="G1090" s="173" t="e">
        <f t="shared" si="190"/>
        <v>#DIV/0!</v>
      </c>
    </row>
    <row r="1091" spans="1:7">
      <c r="A1091" s="168">
        <v>21799</v>
      </c>
      <c r="B1091" s="186" t="s">
        <v>888</v>
      </c>
      <c r="C1091" s="218">
        <f>C1092+C1093</f>
        <v>0</v>
      </c>
      <c r="D1091" s="170">
        <f>D1092+D1093</f>
        <v>0</v>
      </c>
      <c r="E1091" s="218">
        <f t="shared" ref="E1091" si="201">SUM(E1092:E1093)</f>
        <v>0</v>
      </c>
      <c r="F1091" s="171" t="e">
        <f t="shared" si="189"/>
        <v>#DIV/0!</v>
      </c>
      <c r="G1091" s="171" t="e">
        <f t="shared" si="190"/>
        <v>#DIV/0!</v>
      </c>
    </row>
    <row r="1092" spans="1:7">
      <c r="A1092" s="28">
        <v>2179902</v>
      </c>
      <c r="B1092" s="187" t="s">
        <v>889</v>
      </c>
      <c r="C1092" s="219"/>
      <c r="D1092" s="225"/>
      <c r="E1092" s="219"/>
      <c r="F1092" s="173" t="e">
        <f t="shared" si="189"/>
        <v>#DIV/0!</v>
      </c>
      <c r="G1092" s="173" t="e">
        <f t="shared" si="190"/>
        <v>#DIV/0!</v>
      </c>
    </row>
    <row r="1093" spans="1:7">
      <c r="A1093" s="28">
        <v>2179999</v>
      </c>
      <c r="B1093" s="187" t="s">
        <v>890</v>
      </c>
      <c r="C1093" s="219"/>
      <c r="D1093" s="225"/>
      <c r="E1093" s="219"/>
      <c r="F1093" s="173" t="e">
        <f t="shared" si="189"/>
        <v>#DIV/0!</v>
      </c>
      <c r="G1093" s="173" t="e">
        <f t="shared" si="190"/>
        <v>#DIV/0!</v>
      </c>
    </row>
    <row r="1094" spans="1:7">
      <c r="A1094" s="164">
        <v>219</v>
      </c>
      <c r="B1094" s="188" t="s">
        <v>891</v>
      </c>
      <c r="C1094" s="217">
        <f>SUM(C1095:C1103)</f>
        <v>0</v>
      </c>
      <c r="D1094" s="166">
        <f>SUM(D1095:D1103)</f>
        <v>0</v>
      </c>
      <c r="E1094" s="217">
        <f t="shared" ref="E1094" si="202">SUM(E1095:E1103)</f>
        <v>0</v>
      </c>
      <c r="F1094" s="167" t="e">
        <f t="shared" ref="F1094:F1157" si="203">E1094/C1094*100</f>
        <v>#DIV/0!</v>
      </c>
      <c r="G1094" s="167" t="e">
        <f t="shared" si="190"/>
        <v>#DIV/0!</v>
      </c>
    </row>
    <row r="1095" spans="1:7">
      <c r="A1095" s="168">
        <v>21901</v>
      </c>
      <c r="B1095" s="186" t="s">
        <v>892</v>
      </c>
      <c r="C1095" s="220"/>
      <c r="D1095" s="228"/>
      <c r="E1095" s="220"/>
      <c r="F1095" s="171" t="e">
        <f t="shared" si="203"/>
        <v>#DIV/0!</v>
      </c>
      <c r="G1095" s="171" t="e">
        <f t="shared" ref="G1095:G1158" si="204">E1095/D1095*100</f>
        <v>#DIV/0!</v>
      </c>
    </row>
    <row r="1096" spans="1:7">
      <c r="A1096" s="168">
        <v>21902</v>
      </c>
      <c r="B1096" s="186" t="s">
        <v>893</v>
      </c>
      <c r="C1096" s="220"/>
      <c r="D1096" s="228"/>
      <c r="E1096" s="220"/>
      <c r="F1096" s="171" t="e">
        <f t="shared" si="203"/>
        <v>#DIV/0!</v>
      </c>
      <c r="G1096" s="171" t="e">
        <f t="shared" si="204"/>
        <v>#DIV/0!</v>
      </c>
    </row>
    <row r="1097" spans="1:7">
      <c r="A1097" s="168">
        <v>21903</v>
      </c>
      <c r="B1097" s="186" t="s">
        <v>894</v>
      </c>
      <c r="C1097" s="220"/>
      <c r="D1097" s="228"/>
      <c r="E1097" s="220"/>
      <c r="F1097" s="171" t="e">
        <f t="shared" si="203"/>
        <v>#DIV/0!</v>
      </c>
      <c r="G1097" s="171" t="e">
        <f t="shared" si="204"/>
        <v>#DIV/0!</v>
      </c>
    </row>
    <row r="1098" spans="1:7">
      <c r="A1098" s="168">
        <v>21904</v>
      </c>
      <c r="B1098" s="186" t="s">
        <v>895</v>
      </c>
      <c r="C1098" s="220"/>
      <c r="D1098" s="228"/>
      <c r="E1098" s="220"/>
      <c r="F1098" s="171" t="e">
        <f t="shared" si="203"/>
        <v>#DIV/0!</v>
      </c>
      <c r="G1098" s="171" t="e">
        <f t="shared" si="204"/>
        <v>#DIV/0!</v>
      </c>
    </row>
    <row r="1099" spans="1:7">
      <c r="A1099" s="168">
        <v>21905</v>
      </c>
      <c r="B1099" s="186" t="s">
        <v>896</v>
      </c>
      <c r="C1099" s="220"/>
      <c r="D1099" s="228"/>
      <c r="E1099" s="220"/>
      <c r="F1099" s="171" t="e">
        <f t="shared" si="203"/>
        <v>#DIV/0!</v>
      </c>
      <c r="G1099" s="171" t="e">
        <f t="shared" si="204"/>
        <v>#DIV/0!</v>
      </c>
    </row>
    <row r="1100" spans="1:7">
      <c r="A1100" s="168">
        <v>21906</v>
      </c>
      <c r="B1100" s="186" t="s">
        <v>672</v>
      </c>
      <c r="C1100" s="220"/>
      <c r="D1100" s="228"/>
      <c r="E1100" s="220"/>
      <c r="F1100" s="171" t="e">
        <f t="shared" si="203"/>
        <v>#DIV/0!</v>
      </c>
      <c r="G1100" s="171" t="e">
        <f t="shared" si="204"/>
        <v>#DIV/0!</v>
      </c>
    </row>
    <row r="1101" spans="1:7">
      <c r="A1101" s="168">
        <v>21907</v>
      </c>
      <c r="B1101" s="186" t="s">
        <v>897</v>
      </c>
      <c r="C1101" s="220"/>
      <c r="D1101" s="228"/>
      <c r="E1101" s="220"/>
      <c r="F1101" s="171" t="e">
        <f t="shared" si="203"/>
        <v>#DIV/0!</v>
      </c>
      <c r="G1101" s="171" t="e">
        <f t="shared" si="204"/>
        <v>#DIV/0!</v>
      </c>
    </row>
    <row r="1102" spans="1:7">
      <c r="A1102" s="168">
        <v>21908</v>
      </c>
      <c r="B1102" s="186" t="s">
        <v>898</v>
      </c>
      <c r="C1102" s="220"/>
      <c r="D1102" s="228"/>
      <c r="E1102" s="220"/>
      <c r="F1102" s="171" t="e">
        <f t="shared" si="203"/>
        <v>#DIV/0!</v>
      </c>
      <c r="G1102" s="171" t="e">
        <f t="shared" si="204"/>
        <v>#DIV/0!</v>
      </c>
    </row>
    <row r="1103" spans="1:7">
      <c r="A1103" s="168">
        <v>21999</v>
      </c>
      <c r="B1103" s="186" t="s">
        <v>899</v>
      </c>
      <c r="C1103" s="220"/>
      <c r="D1103" s="228"/>
      <c r="E1103" s="220"/>
      <c r="F1103" s="171" t="e">
        <f t="shared" si="203"/>
        <v>#DIV/0!</v>
      </c>
      <c r="G1103" s="171" t="e">
        <f t="shared" si="204"/>
        <v>#DIV/0!</v>
      </c>
    </row>
    <row r="1104" spans="1:7">
      <c r="A1104" s="164">
        <v>220</v>
      </c>
      <c r="B1104" s="188" t="s">
        <v>900</v>
      </c>
      <c r="C1104" s="217">
        <f>C1105+C1132+C1147</f>
        <v>3500</v>
      </c>
      <c r="D1104" s="166">
        <f>D1105+D1132+D1147</f>
        <v>7907</v>
      </c>
      <c r="E1104" s="217">
        <f t="shared" ref="E1104" si="205">E1105+E1132+E1147</f>
        <v>2924</v>
      </c>
      <c r="F1104" s="167">
        <f t="shared" si="203"/>
        <v>83.542857142857144</v>
      </c>
      <c r="G1104" s="167">
        <f t="shared" si="204"/>
        <v>36.979891235614012</v>
      </c>
    </row>
    <row r="1105" spans="1:7">
      <c r="A1105" s="168">
        <v>22001</v>
      </c>
      <c r="B1105" s="186" t="s">
        <v>901</v>
      </c>
      <c r="C1105" s="218">
        <f>SUM(C1106:C1131)</f>
        <v>3398</v>
      </c>
      <c r="D1105" s="170">
        <f>SUM(D1106:D1131)</f>
        <v>7857</v>
      </c>
      <c r="E1105" s="218">
        <f t="shared" ref="E1105" si="206">SUM(E1106:E1131)</f>
        <v>2924</v>
      </c>
      <c r="F1105" s="171">
        <f t="shared" si="203"/>
        <v>86.050618010594476</v>
      </c>
      <c r="G1105" s="171">
        <f t="shared" si="204"/>
        <v>37.21522209494718</v>
      </c>
    </row>
    <row r="1106" spans="1:7">
      <c r="A1106" s="28">
        <v>2200101</v>
      </c>
      <c r="B1106" s="187" t="s">
        <v>66</v>
      </c>
      <c r="C1106" s="219">
        <v>504</v>
      </c>
      <c r="D1106" s="225">
        <v>646</v>
      </c>
      <c r="E1106" s="219">
        <v>445</v>
      </c>
      <c r="F1106" s="173">
        <f t="shared" si="203"/>
        <v>88.293650793650784</v>
      </c>
      <c r="G1106" s="173">
        <f t="shared" si="204"/>
        <v>68.885448916408663</v>
      </c>
    </row>
    <row r="1107" spans="1:7">
      <c r="A1107" s="28">
        <v>2200102</v>
      </c>
      <c r="B1107" s="187" t="s">
        <v>67</v>
      </c>
      <c r="C1107" s="219"/>
      <c r="D1107" s="225"/>
      <c r="E1107" s="219"/>
      <c r="F1107" s="173" t="e">
        <f t="shared" si="203"/>
        <v>#DIV/0!</v>
      </c>
      <c r="G1107" s="173" t="e">
        <f t="shared" si="204"/>
        <v>#DIV/0!</v>
      </c>
    </row>
    <row r="1108" spans="1:7">
      <c r="A1108" s="28">
        <v>2200103</v>
      </c>
      <c r="B1108" s="187" t="s">
        <v>68</v>
      </c>
      <c r="C1108" s="219"/>
      <c r="D1108" s="225"/>
      <c r="E1108" s="219"/>
      <c r="F1108" s="173" t="e">
        <f t="shared" si="203"/>
        <v>#DIV/0!</v>
      </c>
      <c r="G1108" s="173" t="e">
        <f t="shared" si="204"/>
        <v>#DIV/0!</v>
      </c>
    </row>
    <row r="1109" spans="1:7">
      <c r="A1109" s="28">
        <v>2200104</v>
      </c>
      <c r="B1109" s="187" t="s">
        <v>902</v>
      </c>
      <c r="C1109" s="219">
        <v>135</v>
      </c>
      <c r="D1109" s="225">
        <v>110</v>
      </c>
      <c r="E1109" s="219"/>
      <c r="F1109" s="173">
        <f t="shared" si="203"/>
        <v>0</v>
      </c>
      <c r="G1109" s="173">
        <f t="shared" si="204"/>
        <v>0</v>
      </c>
    </row>
    <row r="1110" spans="1:7">
      <c r="A1110" s="28">
        <v>2200106</v>
      </c>
      <c r="B1110" s="187" t="s">
        <v>903</v>
      </c>
      <c r="C1110" s="219">
        <v>44</v>
      </c>
      <c r="D1110" s="225">
        <v>56</v>
      </c>
      <c r="E1110" s="219"/>
      <c r="F1110" s="173">
        <f t="shared" si="203"/>
        <v>0</v>
      </c>
      <c r="G1110" s="173">
        <f t="shared" si="204"/>
        <v>0</v>
      </c>
    </row>
    <row r="1111" spans="1:7">
      <c r="A1111" s="28">
        <v>2200107</v>
      </c>
      <c r="B1111" s="187" t="s">
        <v>904</v>
      </c>
      <c r="C1111" s="219"/>
      <c r="D1111" s="225"/>
      <c r="E1111" s="219"/>
      <c r="F1111" s="173" t="e">
        <f t="shared" si="203"/>
        <v>#DIV/0!</v>
      </c>
      <c r="G1111" s="173" t="e">
        <f t="shared" si="204"/>
        <v>#DIV/0!</v>
      </c>
    </row>
    <row r="1112" spans="1:7">
      <c r="A1112" s="28">
        <v>2200108</v>
      </c>
      <c r="B1112" s="187" t="s">
        <v>905</v>
      </c>
      <c r="C1112" s="219"/>
      <c r="D1112" s="225"/>
      <c r="E1112" s="219"/>
      <c r="F1112" s="173" t="e">
        <f t="shared" si="203"/>
        <v>#DIV/0!</v>
      </c>
      <c r="G1112" s="173" t="e">
        <f t="shared" si="204"/>
        <v>#DIV/0!</v>
      </c>
    </row>
    <row r="1113" spans="1:7">
      <c r="A1113" s="28">
        <v>2200109</v>
      </c>
      <c r="B1113" s="187" t="s">
        <v>906</v>
      </c>
      <c r="C1113" s="219">
        <v>20</v>
      </c>
      <c r="D1113" s="225"/>
      <c r="E1113" s="219"/>
      <c r="F1113" s="173">
        <f t="shared" si="203"/>
        <v>0</v>
      </c>
      <c r="G1113" s="173" t="e">
        <f t="shared" si="204"/>
        <v>#DIV/0!</v>
      </c>
    </row>
    <row r="1114" spans="1:7">
      <c r="A1114" s="28">
        <v>2200112</v>
      </c>
      <c r="B1114" s="187" t="s">
        <v>907</v>
      </c>
      <c r="C1114" s="219"/>
      <c r="D1114" s="225"/>
      <c r="E1114" s="219"/>
      <c r="F1114" s="173" t="e">
        <f t="shared" si="203"/>
        <v>#DIV/0!</v>
      </c>
      <c r="G1114" s="173" t="e">
        <f t="shared" si="204"/>
        <v>#DIV/0!</v>
      </c>
    </row>
    <row r="1115" spans="1:7">
      <c r="A1115" s="28">
        <v>2200113</v>
      </c>
      <c r="B1115" s="187" t="s">
        <v>908</v>
      </c>
      <c r="C1115" s="219"/>
      <c r="D1115" s="225"/>
      <c r="E1115" s="219"/>
      <c r="F1115" s="173" t="e">
        <f t="shared" si="203"/>
        <v>#DIV/0!</v>
      </c>
      <c r="G1115" s="173" t="e">
        <f t="shared" si="204"/>
        <v>#DIV/0!</v>
      </c>
    </row>
    <row r="1116" spans="1:7">
      <c r="A1116" s="28">
        <v>2200114</v>
      </c>
      <c r="B1116" s="187" t="s">
        <v>909</v>
      </c>
      <c r="C1116" s="219"/>
      <c r="D1116" s="225"/>
      <c r="E1116" s="219"/>
      <c r="F1116" s="173" t="e">
        <f t="shared" si="203"/>
        <v>#DIV/0!</v>
      </c>
      <c r="G1116" s="173" t="e">
        <f t="shared" si="204"/>
        <v>#DIV/0!</v>
      </c>
    </row>
    <row r="1117" spans="1:7">
      <c r="A1117" s="28">
        <v>2200115</v>
      </c>
      <c r="B1117" s="187" t="s">
        <v>910</v>
      </c>
      <c r="C1117" s="219"/>
      <c r="D1117" s="225"/>
      <c r="E1117" s="219"/>
      <c r="F1117" s="173" t="e">
        <f t="shared" si="203"/>
        <v>#DIV/0!</v>
      </c>
      <c r="G1117" s="173" t="e">
        <f t="shared" si="204"/>
        <v>#DIV/0!</v>
      </c>
    </row>
    <row r="1118" spans="1:7">
      <c r="A1118" s="28">
        <v>2200116</v>
      </c>
      <c r="B1118" s="187" t="s">
        <v>911</v>
      </c>
      <c r="C1118" s="219"/>
      <c r="D1118" s="225"/>
      <c r="E1118" s="219"/>
      <c r="F1118" s="173" t="e">
        <f t="shared" si="203"/>
        <v>#DIV/0!</v>
      </c>
      <c r="G1118" s="173" t="e">
        <f t="shared" si="204"/>
        <v>#DIV/0!</v>
      </c>
    </row>
    <row r="1119" spans="1:7">
      <c r="A1119" s="28">
        <v>2200119</v>
      </c>
      <c r="B1119" s="187" t="s">
        <v>912</v>
      </c>
      <c r="C1119" s="219"/>
      <c r="D1119" s="225"/>
      <c r="E1119" s="219"/>
      <c r="F1119" s="173" t="e">
        <f t="shared" si="203"/>
        <v>#DIV/0!</v>
      </c>
      <c r="G1119" s="173" t="e">
        <f t="shared" si="204"/>
        <v>#DIV/0!</v>
      </c>
    </row>
    <row r="1120" spans="1:7">
      <c r="A1120" s="28">
        <v>2200120</v>
      </c>
      <c r="B1120" s="187" t="s">
        <v>913</v>
      </c>
      <c r="C1120" s="219"/>
      <c r="D1120" s="225"/>
      <c r="E1120" s="219"/>
      <c r="F1120" s="173" t="e">
        <f t="shared" si="203"/>
        <v>#DIV/0!</v>
      </c>
      <c r="G1120" s="173" t="e">
        <f t="shared" si="204"/>
        <v>#DIV/0!</v>
      </c>
    </row>
    <row r="1121" spans="1:7">
      <c r="A1121" s="28">
        <v>2200121</v>
      </c>
      <c r="B1121" s="187" t="s">
        <v>914</v>
      </c>
      <c r="C1121" s="219"/>
      <c r="D1121" s="225"/>
      <c r="E1121" s="219"/>
      <c r="F1121" s="173" t="e">
        <f t="shared" si="203"/>
        <v>#DIV/0!</v>
      </c>
      <c r="G1121" s="173" t="e">
        <f t="shared" si="204"/>
        <v>#DIV/0!</v>
      </c>
    </row>
    <row r="1122" spans="1:7">
      <c r="A1122" s="28">
        <v>2200122</v>
      </c>
      <c r="B1122" s="187" t="s">
        <v>915</v>
      </c>
      <c r="C1122" s="219"/>
      <c r="D1122" s="225"/>
      <c r="E1122" s="219"/>
      <c r="F1122" s="173" t="e">
        <f t="shared" si="203"/>
        <v>#DIV/0!</v>
      </c>
      <c r="G1122" s="173" t="e">
        <f t="shared" si="204"/>
        <v>#DIV/0!</v>
      </c>
    </row>
    <row r="1123" spans="1:7">
      <c r="A1123" s="28">
        <v>2200123</v>
      </c>
      <c r="B1123" s="187" t="s">
        <v>916</v>
      </c>
      <c r="C1123" s="219"/>
      <c r="D1123" s="225"/>
      <c r="E1123" s="219"/>
      <c r="F1123" s="173" t="e">
        <f t="shared" si="203"/>
        <v>#DIV/0!</v>
      </c>
      <c r="G1123" s="173" t="e">
        <f t="shared" si="204"/>
        <v>#DIV/0!</v>
      </c>
    </row>
    <row r="1124" spans="1:7">
      <c r="A1124" s="28">
        <v>2200124</v>
      </c>
      <c r="B1124" s="187" t="s">
        <v>917</v>
      </c>
      <c r="C1124" s="219"/>
      <c r="D1124" s="225"/>
      <c r="E1124" s="219"/>
      <c r="F1124" s="173" t="e">
        <f t="shared" si="203"/>
        <v>#DIV/0!</v>
      </c>
      <c r="G1124" s="173" t="e">
        <f t="shared" si="204"/>
        <v>#DIV/0!</v>
      </c>
    </row>
    <row r="1125" spans="1:7">
      <c r="A1125" s="28">
        <v>2200125</v>
      </c>
      <c r="B1125" s="187" t="s">
        <v>918</v>
      </c>
      <c r="C1125" s="219"/>
      <c r="D1125" s="225"/>
      <c r="E1125" s="219"/>
      <c r="F1125" s="173" t="e">
        <f t="shared" si="203"/>
        <v>#DIV/0!</v>
      </c>
      <c r="G1125" s="173" t="e">
        <f t="shared" si="204"/>
        <v>#DIV/0!</v>
      </c>
    </row>
    <row r="1126" spans="1:7">
      <c r="A1126" s="28">
        <v>2200126</v>
      </c>
      <c r="B1126" s="187" t="s">
        <v>919</v>
      </c>
      <c r="C1126" s="219"/>
      <c r="D1126" s="225"/>
      <c r="E1126" s="219"/>
      <c r="F1126" s="173" t="e">
        <f t="shared" si="203"/>
        <v>#DIV/0!</v>
      </c>
      <c r="G1126" s="173" t="e">
        <f t="shared" si="204"/>
        <v>#DIV/0!</v>
      </c>
    </row>
    <row r="1127" spans="1:7">
      <c r="A1127" s="28">
        <v>2200127</v>
      </c>
      <c r="B1127" s="187" t="s">
        <v>920</v>
      </c>
      <c r="C1127" s="219"/>
      <c r="D1127" s="225"/>
      <c r="E1127" s="219"/>
      <c r="F1127" s="173" t="e">
        <f t="shared" si="203"/>
        <v>#DIV/0!</v>
      </c>
      <c r="G1127" s="173" t="e">
        <f t="shared" si="204"/>
        <v>#DIV/0!</v>
      </c>
    </row>
    <row r="1128" spans="1:7">
      <c r="A1128" s="28">
        <v>2200128</v>
      </c>
      <c r="B1128" s="187" t="s">
        <v>921</v>
      </c>
      <c r="C1128" s="219"/>
      <c r="D1128" s="225"/>
      <c r="E1128" s="219"/>
      <c r="F1128" s="173" t="e">
        <f t="shared" si="203"/>
        <v>#DIV/0!</v>
      </c>
      <c r="G1128" s="173" t="e">
        <f t="shared" si="204"/>
        <v>#DIV/0!</v>
      </c>
    </row>
    <row r="1129" spans="1:7">
      <c r="A1129" s="28">
        <v>2200129</v>
      </c>
      <c r="B1129" s="187" t="s">
        <v>922</v>
      </c>
      <c r="C1129" s="219"/>
      <c r="D1129" s="225">
        <v>183</v>
      </c>
      <c r="E1129" s="219"/>
      <c r="F1129" s="173" t="e">
        <f t="shared" si="203"/>
        <v>#DIV/0!</v>
      </c>
      <c r="G1129" s="173">
        <f t="shared" si="204"/>
        <v>0</v>
      </c>
    </row>
    <row r="1130" spans="1:7">
      <c r="A1130" s="28">
        <v>2200150</v>
      </c>
      <c r="B1130" s="187" t="s">
        <v>75</v>
      </c>
      <c r="C1130" s="219">
        <v>1523</v>
      </c>
      <c r="D1130" s="225">
        <v>1495</v>
      </c>
      <c r="E1130" s="219">
        <v>1356</v>
      </c>
      <c r="F1130" s="173">
        <f t="shared" si="203"/>
        <v>89.034799737360473</v>
      </c>
      <c r="G1130" s="173">
        <f t="shared" si="204"/>
        <v>90.702341137123739</v>
      </c>
    </row>
    <row r="1131" spans="1:7">
      <c r="A1131" s="28">
        <v>2200199</v>
      </c>
      <c r="B1131" s="187" t="s">
        <v>923</v>
      </c>
      <c r="C1131" s="219">
        <v>1172</v>
      </c>
      <c r="D1131" s="225">
        <v>5367</v>
      </c>
      <c r="E1131" s="219">
        <v>1123</v>
      </c>
      <c r="F1131" s="173">
        <f t="shared" si="203"/>
        <v>95.819112627986343</v>
      </c>
      <c r="G1131" s="173">
        <f t="shared" si="204"/>
        <v>20.924166200857091</v>
      </c>
    </row>
    <row r="1132" spans="1:7">
      <c r="A1132" s="168">
        <v>22005</v>
      </c>
      <c r="B1132" s="186" t="s">
        <v>924</v>
      </c>
      <c r="C1132" s="218">
        <f>SUM(C1133:C1146)</f>
        <v>102</v>
      </c>
      <c r="D1132" s="170">
        <f>SUM(D1133:D1146)</f>
        <v>50</v>
      </c>
      <c r="E1132" s="218">
        <f t="shared" ref="E1132" si="207">SUM(E1133:E1146)</f>
        <v>0</v>
      </c>
      <c r="F1132" s="171">
        <f t="shared" si="203"/>
        <v>0</v>
      </c>
      <c r="G1132" s="171">
        <f t="shared" si="204"/>
        <v>0</v>
      </c>
    </row>
    <row r="1133" spans="1:7">
      <c r="A1133" s="28">
        <v>2200501</v>
      </c>
      <c r="B1133" s="187" t="s">
        <v>66</v>
      </c>
      <c r="C1133" s="219"/>
      <c r="D1133" s="225"/>
      <c r="E1133" s="219"/>
      <c r="F1133" s="173" t="e">
        <f t="shared" si="203"/>
        <v>#DIV/0!</v>
      </c>
      <c r="G1133" s="173" t="e">
        <f t="shared" si="204"/>
        <v>#DIV/0!</v>
      </c>
    </row>
    <row r="1134" spans="1:7">
      <c r="A1134" s="28">
        <v>2200502</v>
      </c>
      <c r="B1134" s="187" t="s">
        <v>67</v>
      </c>
      <c r="C1134" s="219"/>
      <c r="D1134" s="225"/>
      <c r="E1134" s="219"/>
      <c r="F1134" s="173" t="e">
        <f t="shared" si="203"/>
        <v>#DIV/0!</v>
      </c>
      <c r="G1134" s="173" t="e">
        <f t="shared" si="204"/>
        <v>#DIV/0!</v>
      </c>
    </row>
    <row r="1135" spans="1:7">
      <c r="A1135" s="28">
        <v>2200503</v>
      </c>
      <c r="B1135" s="187" t="s">
        <v>68</v>
      </c>
      <c r="C1135" s="219"/>
      <c r="D1135" s="225"/>
      <c r="E1135" s="219"/>
      <c r="F1135" s="173" t="e">
        <f t="shared" si="203"/>
        <v>#DIV/0!</v>
      </c>
      <c r="G1135" s="173" t="e">
        <f t="shared" si="204"/>
        <v>#DIV/0!</v>
      </c>
    </row>
    <row r="1136" spans="1:7">
      <c r="A1136" s="28">
        <v>2200504</v>
      </c>
      <c r="B1136" s="187" t="s">
        <v>925</v>
      </c>
      <c r="C1136" s="219">
        <v>20</v>
      </c>
      <c r="D1136" s="225"/>
      <c r="E1136" s="219"/>
      <c r="F1136" s="173">
        <f t="shared" si="203"/>
        <v>0</v>
      </c>
      <c r="G1136" s="173" t="e">
        <f t="shared" si="204"/>
        <v>#DIV/0!</v>
      </c>
    </row>
    <row r="1137" spans="1:7">
      <c r="A1137" s="28">
        <v>2200506</v>
      </c>
      <c r="B1137" s="187" t="s">
        <v>926</v>
      </c>
      <c r="C1137" s="219"/>
      <c r="D1137" s="225"/>
      <c r="E1137" s="219"/>
      <c r="F1137" s="173" t="e">
        <f t="shared" si="203"/>
        <v>#DIV/0!</v>
      </c>
      <c r="G1137" s="173" t="e">
        <f t="shared" si="204"/>
        <v>#DIV/0!</v>
      </c>
    </row>
    <row r="1138" spans="1:7">
      <c r="A1138" s="28">
        <v>2200507</v>
      </c>
      <c r="B1138" s="187" t="s">
        <v>927</v>
      </c>
      <c r="C1138" s="219"/>
      <c r="D1138" s="225"/>
      <c r="E1138" s="219"/>
      <c r="F1138" s="173" t="e">
        <f t="shared" si="203"/>
        <v>#DIV/0!</v>
      </c>
      <c r="G1138" s="173" t="e">
        <f t="shared" si="204"/>
        <v>#DIV/0!</v>
      </c>
    </row>
    <row r="1139" spans="1:7">
      <c r="A1139" s="28">
        <v>2200508</v>
      </c>
      <c r="B1139" s="187" t="s">
        <v>928</v>
      </c>
      <c r="C1139" s="219"/>
      <c r="D1139" s="225"/>
      <c r="E1139" s="219"/>
      <c r="F1139" s="173" t="e">
        <f t="shared" si="203"/>
        <v>#DIV/0!</v>
      </c>
      <c r="G1139" s="173" t="e">
        <f t="shared" si="204"/>
        <v>#DIV/0!</v>
      </c>
    </row>
    <row r="1140" spans="1:7">
      <c r="A1140" s="28">
        <v>2200509</v>
      </c>
      <c r="B1140" s="187" t="s">
        <v>929</v>
      </c>
      <c r="C1140" s="219"/>
      <c r="D1140" s="225"/>
      <c r="E1140" s="219"/>
      <c r="F1140" s="173" t="e">
        <f t="shared" si="203"/>
        <v>#DIV/0!</v>
      </c>
      <c r="G1140" s="173" t="e">
        <f t="shared" si="204"/>
        <v>#DIV/0!</v>
      </c>
    </row>
    <row r="1141" spans="1:7">
      <c r="A1141" s="28">
        <v>2200510</v>
      </c>
      <c r="B1141" s="187" t="s">
        <v>930</v>
      </c>
      <c r="C1141" s="219">
        <v>25</v>
      </c>
      <c r="D1141" s="225"/>
      <c r="E1141" s="219"/>
      <c r="F1141" s="173">
        <f t="shared" si="203"/>
        <v>0</v>
      </c>
      <c r="G1141" s="173" t="e">
        <f t="shared" si="204"/>
        <v>#DIV/0!</v>
      </c>
    </row>
    <row r="1142" spans="1:7">
      <c r="A1142" s="28">
        <v>2200511</v>
      </c>
      <c r="B1142" s="187" t="s">
        <v>931</v>
      </c>
      <c r="C1142" s="219"/>
      <c r="D1142" s="225"/>
      <c r="E1142" s="219"/>
      <c r="F1142" s="173" t="e">
        <f t="shared" si="203"/>
        <v>#DIV/0!</v>
      </c>
      <c r="G1142" s="173" t="e">
        <f t="shared" si="204"/>
        <v>#DIV/0!</v>
      </c>
    </row>
    <row r="1143" spans="1:7">
      <c r="A1143" s="28">
        <v>2200512</v>
      </c>
      <c r="B1143" s="187" t="s">
        <v>932</v>
      </c>
      <c r="C1143" s="219"/>
      <c r="D1143" s="225"/>
      <c r="E1143" s="219"/>
      <c r="F1143" s="173" t="e">
        <f t="shared" si="203"/>
        <v>#DIV/0!</v>
      </c>
      <c r="G1143" s="173" t="e">
        <f t="shared" si="204"/>
        <v>#DIV/0!</v>
      </c>
    </row>
    <row r="1144" spans="1:7">
      <c r="A1144" s="28">
        <v>2200513</v>
      </c>
      <c r="B1144" s="187" t="s">
        <v>933</v>
      </c>
      <c r="C1144" s="219"/>
      <c r="D1144" s="225"/>
      <c r="E1144" s="219"/>
      <c r="F1144" s="173" t="e">
        <f t="shared" si="203"/>
        <v>#DIV/0!</v>
      </c>
      <c r="G1144" s="173" t="e">
        <f t="shared" si="204"/>
        <v>#DIV/0!</v>
      </c>
    </row>
    <row r="1145" spans="1:7">
      <c r="A1145" s="28">
        <v>2200514</v>
      </c>
      <c r="B1145" s="187" t="s">
        <v>934</v>
      </c>
      <c r="C1145" s="219"/>
      <c r="D1145" s="225"/>
      <c r="E1145" s="219"/>
      <c r="F1145" s="173" t="e">
        <f t="shared" si="203"/>
        <v>#DIV/0!</v>
      </c>
      <c r="G1145" s="173" t="e">
        <f t="shared" si="204"/>
        <v>#DIV/0!</v>
      </c>
    </row>
    <row r="1146" spans="1:7">
      <c r="A1146" s="28">
        <v>2200599</v>
      </c>
      <c r="B1146" s="187" t="s">
        <v>935</v>
      </c>
      <c r="C1146" s="219">
        <v>57</v>
      </c>
      <c r="D1146" s="225">
        <v>50</v>
      </c>
      <c r="E1146" s="219"/>
      <c r="F1146" s="173">
        <f t="shared" si="203"/>
        <v>0</v>
      </c>
      <c r="G1146" s="173">
        <f t="shared" si="204"/>
        <v>0</v>
      </c>
    </row>
    <row r="1147" spans="1:7">
      <c r="A1147" s="168">
        <v>22099</v>
      </c>
      <c r="B1147" s="186" t="s">
        <v>936</v>
      </c>
      <c r="C1147" s="220">
        <f>SUM(C1148)</f>
        <v>0</v>
      </c>
      <c r="D1147" s="182">
        <f>SUM(D1148)</f>
        <v>0</v>
      </c>
      <c r="E1147" s="220">
        <f t="shared" ref="E1147" si="208">E1148</f>
        <v>0</v>
      </c>
      <c r="F1147" s="171" t="e">
        <f t="shared" si="203"/>
        <v>#DIV/0!</v>
      </c>
      <c r="G1147" s="171" t="e">
        <f t="shared" si="204"/>
        <v>#DIV/0!</v>
      </c>
    </row>
    <row r="1148" spans="1:7">
      <c r="A1148" s="28">
        <v>2209999</v>
      </c>
      <c r="B1148" s="187" t="s">
        <v>937</v>
      </c>
      <c r="C1148" s="226"/>
      <c r="D1148" s="225"/>
      <c r="E1148" s="226"/>
      <c r="F1148" s="173" t="e">
        <f t="shared" si="203"/>
        <v>#DIV/0!</v>
      </c>
      <c r="G1148" s="173" t="e">
        <f t="shared" si="204"/>
        <v>#DIV/0!</v>
      </c>
    </row>
    <row r="1149" spans="1:7">
      <c r="A1149" s="164">
        <v>221</v>
      </c>
      <c r="B1149" s="188" t="s">
        <v>938</v>
      </c>
      <c r="C1149" s="217">
        <f>C1150+C1162+C1166</f>
        <v>20000</v>
      </c>
      <c r="D1149" s="166">
        <f>D1150+D1162+D1166</f>
        <v>52595</v>
      </c>
      <c r="E1149" s="217">
        <f t="shared" ref="E1149" si="209">E1150+E1162+E1166</f>
        <v>27444</v>
      </c>
      <c r="F1149" s="167">
        <f t="shared" si="203"/>
        <v>137.22</v>
      </c>
      <c r="G1149" s="167">
        <f t="shared" si="204"/>
        <v>52.179865006179291</v>
      </c>
    </row>
    <row r="1150" spans="1:7">
      <c r="A1150" s="168">
        <v>22101</v>
      </c>
      <c r="B1150" s="186" t="s">
        <v>939</v>
      </c>
      <c r="C1150" s="218">
        <f>SUM(C1151:C1161)</f>
        <v>20000</v>
      </c>
      <c r="D1150" s="170">
        <f>SUM(D1151:D1161)</f>
        <v>45824</v>
      </c>
      <c r="E1150" s="218">
        <f t="shared" ref="E1150" si="210">SUM(E1151:E1161)</f>
        <v>20592</v>
      </c>
      <c r="F1150" s="171">
        <f t="shared" si="203"/>
        <v>102.96000000000001</v>
      </c>
      <c r="G1150" s="171">
        <f t="shared" si="204"/>
        <v>44.937150837988824</v>
      </c>
    </row>
    <row r="1151" spans="1:7">
      <c r="A1151" s="28">
        <v>2210101</v>
      </c>
      <c r="B1151" s="187" t="s">
        <v>940</v>
      </c>
      <c r="C1151" s="219">
        <v>11</v>
      </c>
      <c r="D1151" s="225">
        <v>15</v>
      </c>
      <c r="E1151" s="219"/>
      <c r="F1151" s="173">
        <f t="shared" si="203"/>
        <v>0</v>
      </c>
      <c r="G1151" s="173">
        <f t="shared" si="204"/>
        <v>0</v>
      </c>
    </row>
    <row r="1152" spans="1:7">
      <c r="A1152" s="28">
        <v>2210102</v>
      </c>
      <c r="B1152" s="187" t="s">
        <v>941</v>
      </c>
      <c r="C1152" s="219"/>
      <c r="D1152" s="225"/>
      <c r="E1152" s="219"/>
      <c r="F1152" s="173" t="e">
        <f t="shared" si="203"/>
        <v>#DIV/0!</v>
      </c>
      <c r="G1152" s="173" t="e">
        <f t="shared" si="204"/>
        <v>#DIV/0!</v>
      </c>
    </row>
    <row r="1153" spans="1:7">
      <c r="A1153" s="28">
        <v>2210103</v>
      </c>
      <c r="B1153" s="187" t="s">
        <v>942</v>
      </c>
      <c r="C1153" s="219">
        <v>18309</v>
      </c>
      <c r="D1153" s="225">
        <v>44364</v>
      </c>
      <c r="E1153" s="219">
        <v>20592</v>
      </c>
      <c r="F1153" s="173">
        <f t="shared" si="203"/>
        <v>112.46927740455514</v>
      </c>
      <c r="G1153" s="173">
        <f t="shared" si="204"/>
        <v>46.416012983500138</v>
      </c>
    </row>
    <row r="1154" spans="1:7">
      <c r="A1154" s="28">
        <v>2210104</v>
      </c>
      <c r="B1154" s="187" t="s">
        <v>943</v>
      </c>
      <c r="C1154" s="219"/>
      <c r="D1154" s="225"/>
      <c r="E1154" s="219"/>
      <c r="F1154" s="173" t="e">
        <f t="shared" si="203"/>
        <v>#DIV/0!</v>
      </c>
      <c r="G1154" s="173" t="e">
        <f t="shared" si="204"/>
        <v>#DIV/0!</v>
      </c>
    </row>
    <row r="1155" spans="1:7">
      <c r="A1155" s="28">
        <v>2210105</v>
      </c>
      <c r="B1155" s="187" t="s">
        <v>944</v>
      </c>
      <c r="C1155" s="219">
        <v>553</v>
      </c>
      <c r="D1155" s="225">
        <v>240</v>
      </c>
      <c r="E1155" s="219"/>
      <c r="F1155" s="173">
        <f t="shared" si="203"/>
        <v>0</v>
      </c>
      <c r="G1155" s="173">
        <f t="shared" si="204"/>
        <v>0</v>
      </c>
    </row>
    <row r="1156" spans="1:7">
      <c r="A1156" s="28">
        <v>2210106</v>
      </c>
      <c r="B1156" s="187" t="s">
        <v>945</v>
      </c>
      <c r="C1156" s="219"/>
      <c r="D1156" s="225"/>
      <c r="E1156" s="219"/>
      <c r="F1156" s="173" t="e">
        <f t="shared" si="203"/>
        <v>#DIV/0!</v>
      </c>
      <c r="G1156" s="173" t="e">
        <f t="shared" si="204"/>
        <v>#DIV/0!</v>
      </c>
    </row>
    <row r="1157" spans="1:7">
      <c r="A1157" s="28">
        <v>2210107</v>
      </c>
      <c r="B1157" s="187" t="s">
        <v>946</v>
      </c>
      <c r="C1157" s="219">
        <v>591</v>
      </c>
      <c r="D1157" s="225">
        <v>711</v>
      </c>
      <c r="E1157" s="219"/>
      <c r="F1157" s="173">
        <f t="shared" si="203"/>
        <v>0</v>
      </c>
      <c r="G1157" s="173">
        <f t="shared" si="204"/>
        <v>0</v>
      </c>
    </row>
    <row r="1158" spans="1:7">
      <c r="A1158" s="28">
        <v>2210108</v>
      </c>
      <c r="B1158" s="187" t="s">
        <v>947</v>
      </c>
      <c r="C1158" s="219">
        <v>498</v>
      </c>
      <c r="D1158" s="225">
        <v>270</v>
      </c>
      <c r="E1158" s="219"/>
      <c r="F1158" s="173">
        <f t="shared" ref="F1158:F1221" si="211">E1158/C1158*100</f>
        <v>0</v>
      </c>
      <c r="G1158" s="173">
        <f t="shared" si="204"/>
        <v>0</v>
      </c>
    </row>
    <row r="1159" spans="1:7">
      <c r="A1159" s="28">
        <v>2210109</v>
      </c>
      <c r="B1159" s="187" t="s">
        <v>948</v>
      </c>
      <c r="C1159" s="219"/>
      <c r="D1159" s="225"/>
      <c r="E1159" s="219"/>
      <c r="F1159" s="173" t="e">
        <f t="shared" si="211"/>
        <v>#DIV/0!</v>
      </c>
      <c r="G1159" s="173" t="e">
        <f t="shared" ref="G1159:G1222" si="212">E1159/D1159*100</f>
        <v>#DIV/0!</v>
      </c>
    </row>
    <row r="1160" spans="1:7">
      <c r="A1160" s="28">
        <v>2210110</v>
      </c>
      <c r="B1160" s="187" t="s">
        <v>949</v>
      </c>
      <c r="C1160" s="219">
        <v>38</v>
      </c>
      <c r="D1160" s="225"/>
      <c r="E1160" s="219"/>
      <c r="F1160" s="173">
        <f t="shared" si="211"/>
        <v>0</v>
      </c>
      <c r="G1160" s="173" t="e">
        <f t="shared" si="212"/>
        <v>#DIV/0!</v>
      </c>
    </row>
    <row r="1161" spans="1:7">
      <c r="A1161" s="28">
        <v>2210199</v>
      </c>
      <c r="B1161" s="187" t="s">
        <v>950</v>
      </c>
      <c r="C1161" s="222"/>
      <c r="D1161" s="225">
        <v>224</v>
      </c>
      <c r="E1161" s="222"/>
      <c r="F1161" s="173" t="e">
        <f t="shared" si="211"/>
        <v>#DIV/0!</v>
      </c>
      <c r="G1161" s="173">
        <f t="shared" si="212"/>
        <v>0</v>
      </c>
    </row>
    <row r="1162" spans="1:7">
      <c r="A1162" s="168">
        <v>22102</v>
      </c>
      <c r="B1162" s="186" t="s">
        <v>951</v>
      </c>
      <c r="C1162" s="220">
        <f>SUM(C1163:C1165)</f>
        <v>0</v>
      </c>
      <c r="D1162" s="182">
        <f>SUM(D1163:D1165)</f>
        <v>6771</v>
      </c>
      <c r="E1162" s="220">
        <f t="shared" ref="E1162" si="213">SUM(E1163:E1165)</f>
        <v>6852</v>
      </c>
      <c r="F1162" s="171" t="e">
        <f t="shared" si="211"/>
        <v>#DIV/0!</v>
      </c>
      <c r="G1162" s="171">
        <f t="shared" si="212"/>
        <v>101.19627824545859</v>
      </c>
    </row>
    <row r="1163" spans="1:7">
      <c r="A1163" s="28">
        <v>2210201</v>
      </c>
      <c r="B1163" s="187" t="s">
        <v>952</v>
      </c>
      <c r="C1163" s="219"/>
      <c r="D1163" s="225">
        <v>6771</v>
      </c>
      <c r="E1163" s="219">
        <v>6852</v>
      </c>
      <c r="F1163" s="173" t="e">
        <f t="shared" si="211"/>
        <v>#DIV/0!</v>
      </c>
      <c r="G1163" s="173">
        <f t="shared" si="212"/>
        <v>101.19627824545859</v>
      </c>
    </row>
    <row r="1164" spans="1:7">
      <c r="A1164" s="28">
        <v>2210202</v>
      </c>
      <c r="B1164" s="187" t="s">
        <v>953</v>
      </c>
      <c r="C1164" s="219"/>
      <c r="D1164" s="225"/>
      <c r="E1164" s="219"/>
      <c r="F1164" s="173" t="e">
        <f t="shared" si="211"/>
        <v>#DIV/0!</v>
      </c>
      <c r="G1164" s="173" t="e">
        <f t="shared" si="212"/>
        <v>#DIV/0!</v>
      </c>
    </row>
    <row r="1165" spans="1:7">
      <c r="A1165" s="28">
        <v>2210203</v>
      </c>
      <c r="B1165" s="187" t="s">
        <v>954</v>
      </c>
      <c r="C1165" s="222"/>
      <c r="D1165" s="225"/>
      <c r="E1165" s="222"/>
      <c r="F1165" s="173" t="e">
        <f t="shared" si="211"/>
        <v>#DIV/0!</v>
      </c>
      <c r="G1165" s="173" t="e">
        <f t="shared" si="212"/>
        <v>#DIV/0!</v>
      </c>
    </row>
    <row r="1166" spans="1:7">
      <c r="A1166" s="168">
        <v>22103</v>
      </c>
      <c r="B1166" s="186" t="s">
        <v>955</v>
      </c>
      <c r="C1166" s="220">
        <f>SUM(C1167:C1169)</f>
        <v>0</v>
      </c>
      <c r="D1166" s="182">
        <f>SUM(D1167:D1169)</f>
        <v>0</v>
      </c>
      <c r="E1166" s="220">
        <f t="shared" ref="E1166" si="214">SUM(E1167:E1169)</f>
        <v>0</v>
      </c>
      <c r="F1166" s="171" t="e">
        <f t="shared" si="211"/>
        <v>#DIV/0!</v>
      </c>
      <c r="G1166" s="171" t="e">
        <f t="shared" si="212"/>
        <v>#DIV/0!</v>
      </c>
    </row>
    <row r="1167" spans="1:7">
      <c r="A1167" s="28">
        <v>2210301</v>
      </c>
      <c r="B1167" s="187" t="s">
        <v>956</v>
      </c>
      <c r="C1167" s="219"/>
      <c r="D1167" s="225"/>
      <c r="E1167" s="219"/>
      <c r="F1167" s="173" t="e">
        <f t="shared" si="211"/>
        <v>#DIV/0!</v>
      </c>
      <c r="G1167" s="173" t="e">
        <f t="shared" si="212"/>
        <v>#DIV/0!</v>
      </c>
    </row>
    <row r="1168" spans="1:7">
      <c r="A1168" s="28">
        <v>2210302</v>
      </c>
      <c r="B1168" s="187" t="s">
        <v>957</v>
      </c>
      <c r="C1168" s="219"/>
      <c r="D1168" s="225"/>
      <c r="E1168" s="219"/>
      <c r="F1168" s="173" t="e">
        <f t="shared" si="211"/>
        <v>#DIV/0!</v>
      </c>
      <c r="G1168" s="173" t="e">
        <f t="shared" si="212"/>
        <v>#DIV/0!</v>
      </c>
    </row>
    <row r="1169" spans="1:7">
      <c r="A1169" s="28">
        <v>2210399</v>
      </c>
      <c r="B1169" s="187" t="s">
        <v>958</v>
      </c>
      <c r="C1169" s="226"/>
      <c r="D1169" s="225"/>
      <c r="E1169" s="226"/>
      <c r="F1169" s="173" t="e">
        <f t="shared" si="211"/>
        <v>#DIV/0!</v>
      </c>
      <c r="G1169" s="173" t="e">
        <f t="shared" si="212"/>
        <v>#DIV/0!</v>
      </c>
    </row>
    <row r="1170" spans="1:7">
      <c r="A1170" s="164">
        <v>222</v>
      </c>
      <c r="B1170" s="188" t="s">
        <v>959</v>
      </c>
      <c r="C1170" s="217">
        <f>C1171+C1189+C1195+C1201</f>
        <v>1200</v>
      </c>
      <c r="D1170" s="166">
        <f>D1171+D1189+D1195+D1201</f>
        <v>913</v>
      </c>
      <c r="E1170" s="217">
        <f t="shared" ref="E1170" si="215">E1171+E1189+E1195+E1201</f>
        <v>120</v>
      </c>
      <c r="F1170" s="167">
        <f t="shared" si="211"/>
        <v>10</v>
      </c>
      <c r="G1170" s="167">
        <f t="shared" si="212"/>
        <v>13.143483023001096</v>
      </c>
    </row>
    <row r="1171" spans="1:7">
      <c r="A1171" s="168">
        <v>22201</v>
      </c>
      <c r="B1171" s="186" t="s">
        <v>960</v>
      </c>
      <c r="C1171" s="218">
        <f>SUM(C1172:C1188)</f>
        <v>1133</v>
      </c>
      <c r="D1171" s="170">
        <f>SUM(D1172:D1188)</f>
        <v>913</v>
      </c>
      <c r="E1171" s="218">
        <f t="shared" ref="E1171" si="216">SUM(E1172:E1188)</f>
        <v>120</v>
      </c>
      <c r="F1171" s="171">
        <f t="shared" si="211"/>
        <v>10.59135039717564</v>
      </c>
      <c r="G1171" s="171">
        <f t="shared" si="212"/>
        <v>13.143483023001096</v>
      </c>
    </row>
    <row r="1172" spans="1:7">
      <c r="A1172" s="28">
        <v>2220101</v>
      </c>
      <c r="B1172" s="187" t="s">
        <v>66</v>
      </c>
      <c r="C1172" s="219"/>
      <c r="D1172" s="225"/>
      <c r="E1172" s="219"/>
      <c r="F1172" s="173" t="e">
        <f t="shared" si="211"/>
        <v>#DIV/0!</v>
      </c>
      <c r="G1172" s="173" t="e">
        <f t="shared" si="212"/>
        <v>#DIV/0!</v>
      </c>
    </row>
    <row r="1173" spans="1:7">
      <c r="A1173" s="28">
        <v>2220102</v>
      </c>
      <c r="B1173" s="187" t="s">
        <v>67</v>
      </c>
      <c r="C1173" s="219"/>
      <c r="D1173" s="225"/>
      <c r="E1173" s="219"/>
      <c r="F1173" s="173" t="e">
        <f t="shared" si="211"/>
        <v>#DIV/0!</v>
      </c>
      <c r="G1173" s="173" t="e">
        <f t="shared" si="212"/>
        <v>#DIV/0!</v>
      </c>
    </row>
    <row r="1174" spans="1:7">
      <c r="A1174" s="28">
        <v>2220103</v>
      </c>
      <c r="B1174" s="187" t="s">
        <v>68</v>
      </c>
      <c r="C1174" s="219"/>
      <c r="D1174" s="225"/>
      <c r="E1174" s="219"/>
      <c r="F1174" s="173" t="e">
        <f t="shared" si="211"/>
        <v>#DIV/0!</v>
      </c>
      <c r="G1174" s="173" t="e">
        <f t="shared" si="212"/>
        <v>#DIV/0!</v>
      </c>
    </row>
    <row r="1175" spans="1:7">
      <c r="A1175" s="28">
        <v>2220104</v>
      </c>
      <c r="B1175" s="187" t="s">
        <v>961</v>
      </c>
      <c r="C1175" s="219"/>
      <c r="D1175" s="225"/>
      <c r="E1175" s="219"/>
      <c r="F1175" s="173" t="e">
        <f t="shared" si="211"/>
        <v>#DIV/0!</v>
      </c>
      <c r="G1175" s="173" t="e">
        <f t="shared" si="212"/>
        <v>#DIV/0!</v>
      </c>
    </row>
    <row r="1176" spans="1:7">
      <c r="A1176" s="28">
        <v>2220105</v>
      </c>
      <c r="B1176" s="187" t="s">
        <v>962</v>
      </c>
      <c r="C1176" s="219"/>
      <c r="D1176" s="225"/>
      <c r="E1176" s="219"/>
      <c r="F1176" s="173" t="e">
        <f t="shared" si="211"/>
        <v>#DIV/0!</v>
      </c>
      <c r="G1176" s="173" t="e">
        <f t="shared" si="212"/>
        <v>#DIV/0!</v>
      </c>
    </row>
    <row r="1177" spans="1:7">
      <c r="A1177" s="28">
        <v>2220106</v>
      </c>
      <c r="B1177" s="187" t="s">
        <v>963</v>
      </c>
      <c r="C1177" s="219"/>
      <c r="D1177" s="225"/>
      <c r="E1177" s="219"/>
      <c r="F1177" s="173" t="e">
        <f t="shared" si="211"/>
        <v>#DIV/0!</v>
      </c>
      <c r="G1177" s="173" t="e">
        <f t="shared" si="212"/>
        <v>#DIV/0!</v>
      </c>
    </row>
    <row r="1178" spans="1:7">
      <c r="A1178" s="28">
        <v>2220107</v>
      </c>
      <c r="B1178" s="187" t="s">
        <v>964</v>
      </c>
      <c r="C1178" s="219"/>
      <c r="D1178" s="225"/>
      <c r="E1178" s="219"/>
      <c r="F1178" s="173" t="e">
        <f t="shared" si="211"/>
        <v>#DIV/0!</v>
      </c>
      <c r="G1178" s="173" t="e">
        <f t="shared" si="212"/>
        <v>#DIV/0!</v>
      </c>
    </row>
    <row r="1179" spans="1:7">
      <c r="A1179" s="28">
        <v>2220112</v>
      </c>
      <c r="B1179" s="187" t="s">
        <v>965</v>
      </c>
      <c r="C1179" s="219">
        <v>177</v>
      </c>
      <c r="D1179" s="225"/>
      <c r="E1179" s="219"/>
      <c r="F1179" s="173">
        <f t="shared" si="211"/>
        <v>0</v>
      </c>
      <c r="G1179" s="173" t="e">
        <f t="shared" si="212"/>
        <v>#DIV/0!</v>
      </c>
    </row>
    <row r="1180" spans="1:7">
      <c r="A1180" s="28">
        <v>2220113</v>
      </c>
      <c r="B1180" s="187" t="s">
        <v>966</v>
      </c>
      <c r="C1180" s="219"/>
      <c r="D1180" s="225"/>
      <c r="E1180" s="219"/>
      <c r="F1180" s="173" t="e">
        <f t="shared" si="211"/>
        <v>#DIV/0!</v>
      </c>
      <c r="G1180" s="173" t="e">
        <f t="shared" si="212"/>
        <v>#DIV/0!</v>
      </c>
    </row>
    <row r="1181" spans="1:7">
      <c r="A1181" s="28">
        <v>2220114</v>
      </c>
      <c r="B1181" s="187" t="s">
        <v>967</v>
      </c>
      <c r="C1181" s="219"/>
      <c r="D1181" s="225"/>
      <c r="E1181" s="219"/>
      <c r="F1181" s="173" t="e">
        <f t="shared" si="211"/>
        <v>#DIV/0!</v>
      </c>
      <c r="G1181" s="173" t="e">
        <f t="shared" si="212"/>
        <v>#DIV/0!</v>
      </c>
    </row>
    <row r="1182" spans="1:7">
      <c r="A1182" s="28">
        <v>2220115</v>
      </c>
      <c r="B1182" s="187" t="s">
        <v>968</v>
      </c>
      <c r="C1182" s="219"/>
      <c r="D1182" s="225"/>
      <c r="E1182" s="219"/>
      <c r="F1182" s="173" t="e">
        <f t="shared" si="211"/>
        <v>#DIV/0!</v>
      </c>
      <c r="G1182" s="173" t="e">
        <f t="shared" si="212"/>
        <v>#DIV/0!</v>
      </c>
    </row>
    <row r="1183" spans="1:7">
      <c r="A1183" s="28">
        <v>2220118</v>
      </c>
      <c r="B1183" s="187" t="s">
        <v>969</v>
      </c>
      <c r="C1183" s="219"/>
      <c r="D1183" s="225"/>
      <c r="E1183" s="219"/>
      <c r="F1183" s="173" t="e">
        <f t="shared" si="211"/>
        <v>#DIV/0!</v>
      </c>
      <c r="G1183" s="173" t="e">
        <f t="shared" si="212"/>
        <v>#DIV/0!</v>
      </c>
    </row>
    <row r="1184" spans="1:7">
      <c r="A1184" s="28">
        <v>2220119</v>
      </c>
      <c r="B1184" s="187" t="s">
        <v>970</v>
      </c>
      <c r="C1184" s="219"/>
      <c r="D1184" s="225"/>
      <c r="E1184" s="219"/>
      <c r="F1184" s="173" t="e">
        <f t="shared" si="211"/>
        <v>#DIV/0!</v>
      </c>
      <c r="G1184" s="173" t="e">
        <f t="shared" si="212"/>
        <v>#DIV/0!</v>
      </c>
    </row>
    <row r="1185" spans="1:7">
      <c r="A1185" s="28">
        <v>2220120</v>
      </c>
      <c r="B1185" s="187" t="s">
        <v>971</v>
      </c>
      <c r="C1185" s="219"/>
      <c r="D1185" s="225"/>
      <c r="E1185" s="219"/>
      <c r="F1185" s="173" t="e">
        <f t="shared" si="211"/>
        <v>#DIV/0!</v>
      </c>
      <c r="G1185" s="173" t="e">
        <f t="shared" si="212"/>
        <v>#DIV/0!</v>
      </c>
    </row>
    <row r="1186" spans="1:7">
      <c r="A1186" s="28">
        <v>2220121</v>
      </c>
      <c r="B1186" s="187" t="s">
        <v>972</v>
      </c>
      <c r="C1186" s="219"/>
      <c r="D1186" s="225"/>
      <c r="E1186" s="219"/>
      <c r="F1186" s="173" t="e">
        <f t="shared" si="211"/>
        <v>#DIV/0!</v>
      </c>
      <c r="G1186" s="173" t="e">
        <f t="shared" si="212"/>
        <v>#DIV/0!</v>
      </c>
    </row>
    <row r="1187" spans="1:7">
      <c r="A1187" s="28">
        <v>2220150</v>
      </c>
      <c r="B1187" s="187" t="s">
        <v>75</v>
      </c>
      <c r="C1187" s="219">
        <v>112</v>
      </c>
      <c r="D1187" s="225">
        <v>81</v>
      </c>
      <c r="E1187" s="219">
        <v>71</v>
      </c>
      <c r="F1187" s="173">
        <f t="shared" si="211"/>
        <v>63.392857142857139</v>
      </c>
      <c r="G1187" s="173">
        <f t="shared" si="212"/>
        <v>87.654320987654316</v>
      </c>
    </row>
    <row r="1188" spans="1:7">
      <c r="A1188" s="28">
        <v>2220199</v>
      </c>
      <c r="B1188" s="187" t="s">
        <v>973</v>
      </c>
      <c r="C1188" s="219">
        <v>844</v>
      </c>
      <c r="D1188" s="225">
        <v>832</v>
      </c>
      <c r="E1188" s="219">
        <v>49</v>
      </c>
      <c r="F1188" s="173">
        <f t="shared" si="211"/>
        <v>5.8056872037914697</v>
      </c>
      <c r="G1188" s="173">
        <f t="shared" si="212"/>
        <v>5.8894230769230766</v>
      </c>
    </row>
    <row r="1189" spans="1:7">
      <c r="A1189" s="168">
        <v>22203</v>
      </c>
      <c r="B1189" s="186" t="s">
        <v>974</v>
      </c>
      <c r="C1189" s="218">
        <f>SUM(C1190:C1194)</f>
        <v>0</v>
      </c>
      <c r="D1189" s="170">
        <f>SUM(D1190:D1194)</f>
        <v>0</v>
      </c>
      <c r="E1189" s="218">
        <f t="shared" ref="E1189" si="217">SUM(E1190:E1194)</f>
        <v>0</v>
      </c>
      <c r="F1189" s="171" t="e">
        <f t="shared" si="211"/>
        <v>#DIV/0!</v>
      </c>
      <c r="G1189" s="171" t="e">
        <f t="shared" si="212"/>
        <v>#DIV/0!</v>
      </c>
    </row>
    <row r="1190" spans="1:7">
      <c r="A1190" s="28">
        <v>2220301</v>
      </c>
      <c r="B1190" s="187" t="s">
        <v>975</v>
      </c>
      <c r="C1190" s="219"/>
      <c r="D1190" s="225"/>
      <c r="E1190" s="219"/>
      <c r="F1190" s="173" t="e">
        <f t="shared" si="211"/>
        <v>#DIV/0!</v>
      </c>
      <c r="G1190" s="173" t="e">
        <f t="shared" si="212"/>
        <v>#DIV/0!</v>
      </c>
    </row>
    <row r="1191" spans="1:7">
      <c r="A1191" s="28">
        <v>2220303</v>
      </c>
      <c r="B1191" s="187" t="s">
        <v>976</v>
      </c>
      <c r="C1191" s="219"/>
      <c r="D1191" s="225"/>
      <c r="E1191" s="219"/>
      <c r="F1191" s="173" t="e">
        <f t="shared" si="211"/>
        <v>#DIV/0!</v>
      </c>
      <c r="G1191" s="173" t="e">
        <f t="shared" si="212"/>
        <v>#DIV/0!</v>
      </c>
    </row>
    <row r="1192" spans="1:7">
      <c r="A1192" s="28">
        <v>2220304</v>
      </c>
      <c r="B1192" s="187" t="s">
        <v>977</v>
      </c>
      <c r="C1192" s="219"/>
      <c r="D1192" s="225"/>
      <c r="E1192" s="219"/>
      <c r="F1192" s="173" t="e">
        <f t="shared" si="211"/>
        <v>#DIV/0!</v>
      </c>
      <c r="G1192" s="173" t="e">
        <f t="shared" si="212"/>
        <v>#DIV/0!</v>
      </c>
    </row>
    <row r="1193" spans="1:7">
      <c r="A1193" s="28">
        <v>2220305</v>
      </c>
      <c r="B1193" s="187" t="s">
        <v>978</v>
      </c>
      <c r="C1193" s="219"/>
      <c r="D1193" s="225"/>
      <c r="E1193" s="219"/>
      <c r="F1193" s="173" t="e">
        <f t="shared" si="211"/>
        <v>#DIV/0!</v>
      </c>
      <c r="G1193" s="173" t="e">
        <f t="shared" si="212"/>
        <v>#DIV/0!</v>
      </c>
    </row>
    <row r="1194" spans="1:7">
      <c r="A1194" s="28">
        <v>2220399</v>
      </c>
      <c r="B1194" s="187" t="s">
        <v>979</v>
      </c>
      <c r="C1194" s="219"/>
      <c r="D1194" s="225"/>
      <c r="E1194" s="219"/>
      <c r="F1194" s="173" t="e">
        <f t="shared" si="211"/>
        <v>#DIV/0!</v>
      </c>
      <c r="G1194" s="173" t="e">
        <f t="shared" si="212"/>
        <v>#DIV/0!</v>
      </c>
    </row>
    <row r="1195" spans="1:7">
      <c r="A1195" s="168">
        <v>22204</v>
      </c>
      <c r="B1195" s="186" t="s">
        <v>980</v>
      </c>
      <c r="C1195" s="218">
        <f>SUM(C1196:C1200)</f>
        <v>0</v>
      </c>
      <c r="D1195" s="170">
        <f>SUM(D1196:D1200)</f>
        <v>0</v>
      </c>
      <c r="E1195" s="218">
        <f t="shared" ref="E1195" si="218">SUM(E1196:E1200)</f>
        <v>0</v>
      </c>
      <c r="F1195" s="171" t="e">
        <f t="shared" si="211"/>
        <v>#DIV/0!</v>
      </c>
      <c r="G1195" s="171" t="e">
        <f t="shared" si="212"/>
        <v>#DIV/0!</v>
      </c>
    </row>
    <row r="1196" spans="1:7">
      <c r="A1196" s="28">
        <v>2220401</v>
      </c>
      <c r="B1196" s="187" t="s">
        <v>981</v>
      </c>
      <c r="C1196" s="219"/>
      <c r="D1196" s="225"/>
      <c r="E1196" s="219"/>
      <c r="F1196" s="173" t="e">
        <f t="shared" si="211"/>
        <v>#DIV/0!</v>
      </c>
      <c r="G1196" s="173" t="e">
        <f t="shared" si="212"/>
        <v>#DIV/0!</v>
      </c>
    </row>
    <row r="1197" spans="1:7">
      <c r="A1197" s="28">
        <v>2220402</v>
      </c>
      <c r="B1197" s="187" t="s">
        <v>982</v>
      </c>
      <c r="C1197" s="219"/>
      <c r="D1197" s="225"/>
      <c r="E1197" s="219"/>
      <c r="F1197" s="173" t="e">
        <f t="shared" si="211"/>
        <v>#DIV/0!</v>
      </c>
      <c r="G1197" s="173" t="e">
        <f t="shared" si="212"/>
        <v>#DIV/0!</v>
      </c>
    </row>
    <row r="1198" spans="1:7">
      <c r="A1198" s="28">
        <v>2220403</v>
      </c>
      <c r="B1198" s="187" t="s">
        <v>983</v>
      </c>
      <c r="C1198" s="219"/>
      <c r="D1198" s="225"/>
      <c r="E1198" s="219"/>
      <c r="F1198" s="173" t="e">
        <f t="shared" si="211"/>
        <v>#DIV/0!</v>
      </c>
      <c r="G1198" s="173" t="e">
        <f t="shared" si="212"/>
        <v>#DIV/0!</v>
      </c>
    </row>
    <row r="1199" spans="1:7">
      <c r="A1199" s="28">
        <v>2220404</v>
      </c>
      <c r="B1199" s="187" t="s">
        <v>984</v>
      </c>
      <c r="C1199" s="219"/>
      <c r="D1199" s="225"/>
      <c r="E1199" s="219"/>
      <c r="F1199" s="173" t="e">
        <f t="shared" si="211"/>
        <v>#DIV/0!</v>
      </c>
      <c r="G1199" s="173" t="e">
        <f t="shared" si="212"/>
        <v>#DIV/0!</v>
      </c>
    </row>
    <row r="1200" spans="1:7">
      <c r="A1200" s="28">
        <v>2220499</v>
      </c>
      <c r="B1200" s="187" t="s">
        <v>985</v>
      </c>
      <c r="C1200" s="219"/>
      <c r="D1200" s="225"/>
      <c r="E1200" s="219"/>
      <c r="F1200" s="173" t="e">
        <f t="shared" si="211"/>
        <v>#DIV/0!</v>
      </c>
      <c r="G1200" s="173" t="e">
        <f t="shared" si="212"/>
        <v>#DIV/0!</v>
      </c>
    </row>
    <row r="1201" spans="1:7">
      <c r="A1201" s="168">
        <v>22205</v>
      </c>
      <c r="B1201" s="186" t="s">
        <v>986</v>
      </c>
      <c r="C1201" s="218">
        <f>SUM(C1202:C1213)</f>
        <v>67</v>
      </c>
      <c r="D1201" s="170">
        <f>SUM(D1202:D1213)</f>
        <v>0</v>
      </c>
      <c r="E1201" s="218">
        <f t="shared" ref="E1201" si="219">SUM(E1202:E1213)</f>
        <v>0</v>
      </c>
      <c r="F1201" s="171">
        <f t="shared" si="211"/>
        <v>0</v>
      </c>
      <c r="G1201" s="171" t="e">
        <f t="shared" si="212"/>
        <v>#DIV/0!</v>
      </c>
    </row>
    <row r="1202" spans="1:7">
      <c r="A1202" s="28">
        <v>2220501</v>
      </c>
      <c r="B1202" s="187" t="s">
        <v>987</v>
      </c>
      <c r="C1202" s="219"/>
      <c r="D1202" s="225"/>
      <c r="E1202" s="219"/>
      <c r="F1202" s="173" t="e">
        <f t="shared" si="211"/>
        <v>#DIV/0!</v>
      </c>
      <c r="G1202" s="173" t="e">
        <f t="shared" si="212"/>
        <v>#DIV/0!</v>
      </c>
    </row>
    <row r="1203" spans="1:7">
      <c r="A1203" s="28">
        <v>2220502</v>
      </c>
      <c r="B1203" s="187" t="s">
        <v>988</v>
      </c>
      <c r="C1203" s="219"/>
      <c r="D1203" s="225"/>
      <c r="E1203" s="219"/>
      <c r="F1203" s="173" t="e">
        <f t="shared" si="211"/>
        <v>#DIV/0!</v>
      </c>
      <c r="G1203" s="173" t="e">
        <f t="shared" si="212"/>
        <v>#DIV/0!</v>
      </c>
    </row>
    <row r="1204" spans="1:7">
      <c r="A1204" s="28">
        <v>2220503</v>
      </c>
      <c r="B1204" s="187" t="s">
        <v>989</v>
      </c>
      <c r="C1204" s="219"/>
      <c r="D1204" s="225"/>
      <c r="E1204" s="219"/>
      <c r="F1204" s="173" t="e">
        <f t="shared" si="211"/>
        <v>#DIV/0!</v>
      </c>
      <c r="G1204" s="173" t="e">
        <f t="shared" si="212"/>
        <v>#DIV/0!</v>
      </c>
    </row>
    <row r="1205" spans="1:7">
      <c r="A1205" s="28">
        <v>2220504</v>
      </c>
      <c r="B1205" s="187" t="s">
        <v>990</v>
      </c>
      <c r="C1205" s="219"/>
      <c r="D1205" s="225"/>
      <c r="E1205" s="219"/>
      <c r="F1205" s="173" t="e">
        <f t="shared" si="211"/>
        <v>#DIV/0!</v>
      </c>
      <c r="G1205" s="173" t="e">
        <f t="shared" si="212"/>
        <v>#DIV/0!</v>
      </c>
    </row>
    <row r="1206" spans="1:7">
      <c r="A1206" s="28">
        <v>2220505</v>
      </c>
      <c r="B1206" s="187" t="s">
        <v>991</v>
      </c>
      <c r="C1206" s="219"/>
      <c r="D1206" s="225"/>
      <c r="E1206" s="219"/>
      <c r="F1206" s="173" t="e">
        <f t="shared" si="211"/>
        <v>#DIV/0!</v>
      </c>
      <c r="G1206" s="173" t="e">
        <f t="shared" si="212"/>
        <v>#DIV/0!</v>
      </c>
    </row>
    <row r="1207" spans="1:7">
      <c r="A1207" s="28">
        <v>2220506</v>
      </c>
      <c r="B1207" s="187" t="s">
        <v>992</v>
      </c>
      <c r="C1207" s="219"/>
      <c r="D1207" s="225"/>
      <c r="E1207" s="219"/>
      <c r="F1207" s="173" t="e">
        <f t="shared" si="211"/>
        <v>#DIV/0!</v>
      </c>
      <c r="G1207" s="173" t="e">
        <f t="shared" si="212"/>
        <v>#DIV/0!</v>
      </c>
    </row>
    <row r="1208" spans="1:7">
      <c r="A1208" s="28">
        <v>2220507</v>
      </c>
      <c r="B1208" s="187" t="s">
        <v>993</v>
      </c>
      <c r="C1208" s="219"/>
      <c r="D1208" s="225"/>
      <c r="E1208" s="219"/>
      <c r="F1208" s="173" t="e">
        <f t="shared" si="211"/>
        <v>#DIV/0!</v>
      </c>
      <c r="G1208" s="173" t="e">
        <f t="shared" si="212"/>
        <v>#DIV/0!</v>
      </c>
    </row>
    <row r="1209" spans="1:7">
      <c r="A1209" s="28">
        <v>2220508</v>
      </c>
      <c r="B1209" s="187" t="s">
        <v>994</v>
      </c>
      <c r="C1209" s="219"/>
      <c r="D1209" s="225"/>
      <c r="E1209" s="219"/>
      <c r="F1209" s="173" t="e">
        <f t="shared" si="211"/>
        <v>#DIV/0!</v>
      </c>
      <c r="G1209" s="173" t="e">
        <f t="shared" si="212"/>
        <v>#DIV/0!</v>
      </c>
    </row>
    <row r="1210" spans="1:7">
      <c r="A1210" s="28">
        <v>2220509</v>
      </c>
      <c r="B1210" s="187" t="s">
        <v>995</v>
      </c>
      <c r="C1210" s="219"/>
      <c r="D1210" s="225"/>
      <c r="E1210" s="219"/>
      <c r="F1210" s="173" t="e">
        <f t="shared" si="211"/>
        <v>#DIV/0!</v>
      </c>
      <c r="G1210" s="173" t="e">
        <f t="shared" si="212"/>
        <v>#DIV/0!</v>
      </c>
    </row>
    <row r="1211" spans="1:7">
      <c r="A1211" s="28">
        <v>2220510</v>
      </c>
      <c r="B1211" s="187" t="s">
        <v>996</v>
      </c>
      <c r="C1211" s="219"/>
      <c r="D1211" s="225"/>
      <c r="E1211" s="219"/>
      <c r="F1211" s="173" t="e">
        <f t="shared" si="211"/>
        <v>#DIV/0!</v>
      </c>
      <c r="G1211" s="173" t="e">
        <f t="shared" si="212"/>
        <v>#DIV/0!</v>
      </c>
    </row>
    <row r="1212" spans="1:7">
      <c r="A1212" s="28">
        <v>2220511</v>
      </c>
      <c r="B1212" s="187" t="s">
        <v>997</v>
      </c>
      <c r="C1212" s="219">
        <v>67</v>
      </c>
      <c r="D1212" s="225"/>
      <c r="E1212" s="219"/>
      <c r="F1212" s="173">
        <f t="shared" si="211"/>
        <v>0</v>
      </c>
      <c r="G1212" s="173" t="e">
        <f t="shared" si="212"/>
        <v>#DIV/0!</v>
      </c>
    </row>
    <row r="1213" spans="1:7">
      <c r="A1213" s="28">
        <v>2220599</v>
      </c>
      <c r="B1213" s="187" t="s">
        <v>998</v>
      </c>
      <c r="C1213" s="219"/>
      <c r="D1213" s="225"/>
      <c r="E1213" s="219"/>
      <c r="F1213" s="173" t="e">
        <f t="shared" si="211"/>
        <v>#DIV/0!</v>
      </c>
      <c r="G1213" s="173" t="e">
        <f t="shared" si="212"/>
        <v>#DIV/0!</v>
      </c>
    </row>
    <row r="1214" spans="1:7">
      <c r="A1214" s="164">
        <v>224</v>
      </c>
      <c r="B1214" s="188" t="s">
        <v>999</v>
      </c>
      <c r="C1214" s="217">
        <f>C1215+C1226+C1233+C1241+C1254+C1258+C1262</f>
        <v>2500</v>
      </c>
      <c r="D1214" s="166">
        <f>D1215+D1226+D1233+D1241+D1254+D1258+D1262</f>
        <v>1986</v>
      </c>
      <c r="E1214" s="217">
        <f t="shared" ref="E1214" si="220">E1215+E1226+E1233+E1241+E1254+E1258+E1262</f>
        <v>2264</v>
      </c>
      <c r="F1214" s="167">
        <f t="shared" si="211"/>
        <v>90.56</v>
      </c>
      <c r="G1214" s="167">
        <f t="shared" si="212"/>
        <v>113.99798590130916</v>
      </c>
    </row>
    <row r="1215" spans="1:7">
      <c r="A1215" s="168">
        <v>22401</v>
      </c>
      <c r="B1215" s="186" t="s">
        <v>1000</v>
      </c>
      <c r="C1215" s="218">
        <f>SUM(C1216:C1225)</f>
        <v>1242</v>
      </c>
      <c r="D1215" s="170">
        <f>SUM(D1216:D1225)</f>
        <v>966</v>
      </c>
      <c r="E1215" s="218">
        <f t="shared" ref="E1215" si="221">SUM(E1216:E1225)</f>
        <v>1093</v>
      </c>
      <c r="F1215" s="171">
        <f t="shared" si="211"/>
        <v>88.003220611916262</v>
      </c>
      <c r="G1215" s="171">
        <f t="shared" si="212"/>
        <v>113.14699792960663</v>
      </c>
    </row>
    <row r="1216" spans="1:7">
      <c r="A1216" s="28">
        <v>2240101</v>
      </c>
      <c r="B1216" s="187" t="s">
        <v>66</v>
      </c>
      <c r="C1216" s="219">
        <v>491</v>
      </c>
      <c r="D1216" s="225">
        <v>322</v>
      </c>
      <c r="E1216" s="219">
        <v>300</v>
      </c>
      <c r="F1216" s="173">
        <f t="shared" si="211"/>
        <v>61.099796334012225</v>
      </c>
      <c r="G1216" s="173">
        <f t="shared" si="212"/>
        <v>93.16770186335404</v>
      </c>
    </row>
    <row r="1217" spans="1:7">
      <c r="A1217" s="28">
        <v>2240102</v>
      </c>
      <c r="B1217" s="187" t="s">
        <v>67</v>
      </c>
      <c r="C1217" s="219"/>
      <c r="D1217" s="225"/>
      <c r="E1217" s="219"/>
      <c r="F1217" s="173" t="e">
        <f t="shared" si="211"/>
        <v>#DIV/0!</v>
      </c>
      <c r="G1217" s="173" t="e">
        <f t="shared" si="212"/>
        <v>#DIV/0!</v>
      </c>
    </row>
    <row r="1218" spans="1:7">
      <c r="A1218" s="28">
        <v>2240103</v>
      </c>
      <c r="B1218" s="187" t="s">
        <v>68</v>
      </c>
      <c r="C1218" s="219"/>
      <c r="D1218" s="225"/>
      <c r="E1218" s="219"/>
      <c r="F1218" s="173" t="e">
        <f t="shared" si="211"/>
        <v>#DIV/0!</v>
      </c>
      <c r="G1218" s="173" t="e">
        <f t="shared" si="212"/>
        <v>#DIV/0!</v>
      </c>
    </row>
    <row r="1219" spans="1:7">
      <c r="A1219" s="28">
        <v>2240104</v>
      </c>
      <c r="B1219" s="187" t="s">
        <v>1001</v>
      </c>
      <c r="C1219" s="219"/>
      <c r="D1219" s="225"/>
      <c r="E1219" s="219"/>
      <c r="F1219" s="173" t="e">
        <f t="shared" si="211"/>
        <v>#DIV/0!</v>
      </c>
      <c r="G1219" s="173" t="e">
        <f t="shared" si="212"/>
        <v>#DIV/0!</v>
      </c>
    </row>
    <row r="1220" spans="1:7">
      <c r="A1220" s="28">
        <v>2240105</v>
      </c>
      <c r="B1220" s="187" t="s">
        <v>1002</v>
      </c>
      <c r="C1220" s="219"/>
      <c r="D1220" s="225"/>
      <c r="E1220" s="219"/>
      <c r="F1220" s="173" t="e">
        <f t="shared" si="211"/>
        <v>#DIV/0!</v>
      </c>
      <c r="G1220" s="173" t="e">
        <f t="shared" si="212"/>
        <v>#DIV/0!</v>
      </c>
    </row>
    <row r="1221" spans="1:7">
      <c r="A1221" s="28">
        <v>2240106</v>
      </c>
      <c r="B1221" s="187" t="s">
        <v>1003</v>
      </c>
      <c r="C1221" s="219">
        <v>122</v>
      </c>
      <c r="D1221" s="225">
        <v>12</v>
      </c>
      <c r="E1221" s="219">
        <v>100</v>
      </c>
      <c r="F1221" s="173">
        <f t="shared" si="211"/>
        <v>81.967213114754102</v>
      </c>
      <c r="G1221" s="173">
        <f t="shared" si="212"/>
        <v>833.33333333333337</v>
      </c>
    </row>
    <row r="1222" spans="1:7">
      <c r="A1222" s="28">
        <v>2240108</v>
      </c>
      <c r="B1222" s="187" t="s">
        <v>1004</v>
      </c>
      <c r="C1222" s="219">
        <v>189</v>
      </c>
      <c r="D1222" s="225"/>
      <c r="E1222" s="219">
        <v>100</v>
      </c>
      <c r="F1222" s="173">
        <f t="shared" ref="F1222:F1275" si="222">E1222/C1222*100</f>
        <v>52.910052910052904</v>
      </c>
      <c r="G1222" s="173" t="e">
        <f t="shared" si="212"/>
        <v>#DIV/0!</v>
      </c>
    </row>
    <row r="1223" spans="1:7">
      <c r="A1223" s="28">
        <v>2240109</v>
      </c>
      <c r="B1223" s="187" t="s">
        <v>1005</v>
      </c>
      <c r="C1223" s="219">
        <v>162</v>
      </c>
      <c r="D1223" s="225">
        <v>117</v>
      </c>
      <c r="E1223" s="219">
        <v>150</v>
      </c>
      <c r="F1223" s="173">
        <f t="shared" si="222"/>
        <v>92.592592592592595</v>
      </c>
      <c r="G1223" s="173">
        <f t="shared" ref="G1223:G1275" si="223">E1223/D1223*100</f>
        <v>128.2051282051282</v>
      </c>
    </row>
    <row r="1224" spans="1:7">
      <c r="A1224" s="28">
        <v>2240150</v>
      </c>
      <c r="B1224" s="187" t="s">
        <v>75</v>
      </c>
      <c r="C1224" s="219">
        <v>47</v>
      </c>
      <c r="D1224" s="225">
        <v>303</v>
      </c>
      <c r="E1224" s="219">
        <v>243</v>
      </c>
      <c r="F1224" s="173">
        <f t="shared" si="222"/>
        <v>517.02127659574467</v>
      </c>
      <c r="G1224" s="173">
        <f t="shared" si="223"/>
        <v>80.198019801980209</v>
      </c>
    </row>
    <row r="1225" spans="1:7">
      <c r="A1225" s="28">
        <v>2240199</v>
      </c>
      <c r="B1225" s="187" t="s">
        <v>1006</v>
      </c>
      <c r="C1225" s="219">
        <v>231</v>
      </c>
      <c r="D1225" s="225">
        <v>212</v>
      </c>
      <c r="E1225" s="219">
        <v>200</v>
      </c>
      <c r="F1225" s="173">
        <f t="shared" si="222"/>
        <v>86.580086580086572</v>
      </c>
      <c r="G1225" s="173">
        <f t="shared" si="223"/>
        <v>94.339622641509436</v>
      </c>
    </row>
    <row r="1226" spans="1:7">
      <c r="A1226" s="168">
        <v>22402</v>
      </c>
      <c r="B1226" s="186" t="s">
        <v>1007</v>
      </c>
      <c r="C1226" s="218">
        <f>SUM(C1227:C1232)</f>
        <v>1226</v>
      </c>
      <c r="D1226" s="170">
        <f>SUM(D1227:D1232)</f>
        <v>694</v>
      </c>
      <c r="E1226" s="218">
        <f t="shared" ref="E1226" si="224">SUM(E1227:E1232)</f>
        <v>921</v>
      </c>
      <c r="F1226" s="171">
        <f t="shared" si="222"/>
        <v>75.122349102773242</v>
      </c>
      <c r="G1226" s="171">
        <f t="shared" si="223"/>
        <v>132.70893371757927</v>
      </c>
    </row>
    <row r="1227" spans="1:7">
      <c r="A1227" s="28">
        <v>2240201</v>
      </c>
      <c r="B1227" s="187" t="s">
        <v>66</v>
      </c>
      <c r="C1227" s="219"/>
      <c r="D1227" s="225"/>
      <c r="E1227" s="219"/>
      <c r="F1227" s="173" t="e">
        <f t="shared" si="222"/>
        <v>#DIV/0!</v>
      </c>
      <c r="G1227" s="173" t="e">
        <f t="shared" si="223"/>
        <v>#DIV/0!</v>
      </c>
    </row>
    <row r="1228" spans="1:7">
      <c r="A1228" s="28">
        <v>2240202</v>
      </c>
      <c r="B1228" s="187" t="s">
        <v>67</v>
      </c>
      <c r="C1228" s="219"/>
      <c r="D1228" s="225"/>
      <c r="E1228" s="219"/>
      <c r="F1228" s="173" t="e">
        <f t="shared" si="222"/>
        <v>#DIV/0!</v>
      </c>
      <c r="G1228" s="173" t="e">
        <f t="shared" si="223"/>
        <v>#DIV/0!</v>
      </c>
    </row>
    <row r="1229" spans="1:7">
      <c r="A1229" s="28">
        <v>2240203</v>
      </c>
      <c r="B1229" s="187" t="s">
        <v>68</v>
      </c>
      <c r="C1229" s="219"/>
      <c r="D1229" s="225"/>
      <c r="E1229" s="219"/>
      <c r="F1229" s="173" t="e">
        <f t="shared" si="222"/>
        <v>#DIV/0!</v>
      </c>
      <c r="G1229" s="173" t="e">
        <f t="shared" si="223"/>
        <v>#DIV/0!</v>
      </c>
    </row>
    <row r="1230" spans="1:7">
      <c r="A1230" s="28">
        <v>2240204</v>
      </c>
      <c r="B1230" s="187" t="s">
        <v>1008</v>
      </c>
      <c r="C1230" s="219"/>
      <c r="D1230" s="225">
        <v>486</v>
      </c>
      <c r="E1230" s="219">
        <v>500</v>
      </c>
      <c r="F1230" s="173" t="e">
        <f t="shared" si="222"/>
        <v>#DIV/0!</v>
      </c>
      <c r="G1230" s="173">
        <f t="shared" si="223"/>
        <v>102.88065843621399</v>
      </c>
    </row>
    <row r="1231" spans="1:7">
      <c r="A1231" s="28">
        <v>2240250</v>
      </c>
      <c r="B1231" s="187" t="s">
        <v>75</v>
      </c>
      <c r="C1231" s="219"/>
      <c r="D1231" s="225"/>
      <c r="E1231" s="219"/>
      <c r="F1231" s="173" t="e">
        <f t="shared" si="222"/>
        <v>#DIV/0!</v>
      </c>
      <c r="G1231" s="173" t="e">
        <f t="shared" si="223"/>
        <v>#DIV/0!</v>
      </c>
    </row>
    <row r="1232" spans="1:7">
      <c r="A1232" s="189">
        <v>2240299</v>
      </c>
      <c r="B1232" s="190" t="s">
        <v>1009</v>
      </c>
      <c r="C1232" s="222">
        <v>1226</v>
      </c>
      <c r="D1232" s="225">
        <v>208</v>
      </c>
      <c r="E1232" s="222">
        <v>421</v>
      </c>
      <c r="F1232" s="191">
        <f t="shared" si="222"/>
        <v>34.339314845024468</v>
      </c>
      <c r="G1232" s="191">
        <f t="shared" si="223"/>
        <v>202.40384615384616</v>
      </c>
    </row>
    <row r="1233" spans="1:7">
      <c r="A1233" s="168">
        <v>22404</v>
      </c>
      <c r="B1233" s="186" t="s">
        <v>1010</v>
      </c>
      <c r="C1233" s="220">
        <f>SUM(C1234:C1240)</f>
        <v>0</v>
      </c>
      <c r="D1233" s="192">
        <f>SUM(D1234:D1240)</f>
        <v>184</v>
      </c>
      <c r="E1233" s="220">
        <f t="shared" ref="E1233" si="225">SUM(E1234:E1240)</f>
        <v>150</v>
      </c>
      <c r="F1233" s="193" t="e">
        <f t="shared" si="222"/>
        <v>#DIV/0!</v>
      </c>
      <c r="G1233" s="193">
        <f t="shared" si="223"/>
        <v>81.521739130434781</v>
      </c>
    </row>
    <row r="1234" spans="1:7">
      <c r="A1234" s="28">
        <v>2240401</v>
      </c>
      <c r="B1234" s="187" t="s">
        <v>66</v>
      </c>
      <c r="C1234" s="219"/>
      <c r="D1234" s="225"/>
      <c r="E1234" s="219"/>
      <c r="F1234" s="173" t="e">
        <f t="shared" si="222"/>
        <v>#DIV/0!</v>
      </c>
      <c r="G1234" s="173" t="e">
        <f t="shared" si="223"/>
        <v>#DIV/0!</v>
      </c>
    </row>
    <row r="1235" spans="1:7">
      <c r="A1235" s="28">
        <v>2240402</v>
      </c>
      <c r="B1235" s="187" t="s">
        <v>67</v>
      </c>
      <c r="C1235" s="219"/>
      <c r="D1235" s="225"/>
      <c r="E1235" s="219"/>
      <c r="F1235" s="173" t="e">
        <f t="shared" si="222"/>
        <v>#DIV/0!</v>
      </c>
      <c r="G1235" s="173" t="e">
        <f t="shared" si="223"/>
        <v>#DIV/0!</v>
      </c>
    </row>
    <row r="1236" spans="1:7">
      <c r="A1236" s="28">
        <v>2240403</v>
      </c>
      <c r="B1236" s="187" t="s">
        <v>68</v>
      </c>
      <c r="C1236" s="219"/>
      <c r="D1236" s="225"/>
      <c r="E1236" s="219"/>
      <c r="F1236" s="173" t="e">
        <f t="shared" si="222"/>
        <v>#DIV/0!</v>
      </c>
      <c r="G1236" s="173" t="e">
        <f t="shared" si="223"/>
        <v>#DIV/0!</v>
      </c>
    </row>
    <row r="1237" spans="1:7">
      <c r="A1237" s="28">
        <v>2240404</v>
      </c>
      <c r="B1237" s="187" t="s">
        <v>1011</v>
      </c>
      <c r="C1237" s="219"/>
      <c r="D1237" s="225"/>
      <c r="E1237" s="219"/>
      <c r="F1237" s="173" t="e">
        <f t="shared" si="222"/>
        <v>#DIV/0!</v>
      </c>
      <c r="G1237" s="173" t="e">
        <f t="shared" si="223"/>
        <v>#DIV/0!</v>
      </c>
    </row>
    <row r="1238" spans="1:7">
      <c r="A1238" s="28">
        <v>2240405</v>
      </c>
      <c r="B1238" s="187" t="s">
        <v>1012</v>
      </c>
      <c r="C1238" s="219"/>
      <c r="D1238" s="225"/>
      <c r="E1238" s="219"/>
      <c r="F1238" s="173" t="e">
        <f t="shared" si="222"/>
        <v>#DIV/0!</v>
      </c>
      <c r="G1238" s="173" t="e">
        <f t="shared" si="223"/>
        <v>#DIV/0!</v>
      </c>
    </row>
    <row r="1239" spans="1:7">
      <c r="A1239" s="28">
        <v>2240450</v>
      </c>
      <c r="B1239" s="187" t="s">
        <v>75</v>
      </c>
      <c r="C1239" s="219"/>
      <c r="D1239" s="225"/>
      <c r="E1239" s="219"/>
      <c r="F1239" s="173" t="e">
        <f t="shared" si="222"/>
        <v>#DIV/0!</v>
      </c>
      <c r="G1239" s="173" t="e">
        <f t="shared" si="223"/>
        <v>#DIV/0!</v>
      </c>
    </row>
    <row r="1240" spans="1:7">
      <c r="A1240" s="189">
        <v>2240499</v>
      </c>
      <c r="B1240" s="190" t="s">
        <v>1013</v>
      </c>
      <c r="C1240" s="222"/>
      <c r="D1240" s="225">
        <v>184</v>
      </c>
      <c r="E1240" s="222">
        <v>150</v>
      </c>
      <c r="F1240" s="191" t="e">
        <f t="shared" si="222"/>
        <v>#DIV/0!</v>
      </c>
      <c r="G1240" s="191">
        <f t="shared" si="223"/>
        <v>81.521739130434781</v>
      </c>
    </row>
    <row r="1241" spans="1:7">
      <c r="A1241" s="168">
        <v>22405</v>
      </c>
      <c r="B1241" s="186" t="s">
        <v>1014</v>
      </c>
      <c r="C1241" s="220">
        <f>SUM(C1242:C1253)</f>
        <v>0</v>
      </c>
      <c r="D1241" s="192">
        <f>SUM(D1242:D1253)</f>
        <v>0</v>
      </c>
      <c r="E1241" s="220">
        <f t="shared" ref="E1241" si="226">SUM(E1242:E1253)</f>
        <v>0</v>
      </c>
      <c r="F1241" s="193" t="e">
        <f t="shared" si="222"/>
        <v>#DIV/0!</v>
      </c>
      <c r="G1241" s="193" t="e">
        <f t="shared" si="223"/>
        <v>#DIV/0!</v>
      </c>
    </row>
    <row r="1242" spans="1:7">
      <c r="A1242" s="28">
        <v>2240501</v>
      </c>
      <c r="B1242" s="187" t="s">
        <v>66</v>
      </c>
      <c r="C1242" s="219"/>
      <c r="D1242" s="225"/>
      <c r="E1242" s="219"/>
      <c r="F1242" s="173" t="e">
        <f t="shared" si="222"/>
        <v>#DIV/0!</v>
      </c>
      <c r="G1242" s="173" t="e">
        <f t="shared" si="223"/>
        <v>#DIV/0!</v>
      </c>
    </row>
    <row r="1243" spans="1:7">
      <c r="A1243" s="28">
        <v>2240502</v>
      </c>
      <c r="B1243" s="187" t="s">
        <v>67</v>
      </c>
      <c r="C1243" s="219"/>
      <c r="D1243" s="225"/>
      <c r="E1243" s="219"/>
      <c r="F1243" s="173" t="e">
        <f t="shared" si="222"/>
        <v>#DIV/0!</v>
      </c>
      <c r="G1243" s="173" t="e">
        <f t="shared" si="223"/>
        <v>#DIV/0!</v>
      </c>
    </row>
    <row r="1244" spans="1:7">
      <c r="A1244" s="28">
        <v>2240503</v>
      </c>
      <c r="B1244" s="187" t="s">
        <v>68</v>
      </c>
      <c r="C1244" s="219"/>
      <c r="D1244" s="225"/>
      <c r="E1244" s="219"/>
      <c r="F1244" s="173" t="e">
        <f t="shared" si="222"/>
        <v>#DIV/0!</v>
      </c>
      <c r="G1244" s="173" t="e">
        <f t="shared" si="223"/>
        <v>#DIV/0!</v>
      </c>
    </row>
    <row r="1245" spans="1:7">
      <c r="A1245" s="28">
        <v>2240504</v>
      </c>
      <c r="B1245" s="187" t="s">
        <v>1015</v>
      </c>
      <c r="C1245" s="219"/>
      <c r="D1245" s="225"/>
      <c r="E1245" s="219"/>
      <c r="F1245" s="173" t="e">
        <f t="shared" si="222"/>
        <v>#DIV/0!</v>
      </c>
      <c r="G1245" s="173" t="e">
        <f t="shared" si="223"/>
        <v>#DIV/0!</v>
      </c>
    </row>
    <row r="1246" spans="1:7">
      <c r="A1246" s="28">
        <v>2240505</v>
      </c>
      <c r="B1246" s="187" t="s">
        <v>1016</v>
      </c>
      <c r="C1246" s="219"/>
      <c r="D1246" s="225"/>
      <c r="E1246" s="219"/>
      <c r="F1246" s="173" t="e">
        <f t="shared" si="222"/>
        <v>#DIV/0!</v>
      </c>
      <c r="G1246" s="173" t="e">
        <f t="shared" si="223"/>
        <v>#DIV/0!</v>
      </c>
    </row>
    <row r="1247" spans="1:7">
      <c r="A1247" s="28">
        <v>2240506</v>
      </c>
      <c r="B1247" s="187" t="s">
        <v>1017</v>
      </c>
      <c r="C1247" s="219"/>
      <c r="D1247" s="225"/>
      <c r="E1247" s="219"/>
      <c r="F1247" s="173" t="e">
        <f t="shared" si="222"/>
        <v>#DIV/0!</v>
      </c>
      <c r="G1247" s="173" t="e">
        <f t="shared" si="223"/>
        <v>#DIV/0!</v>
      </c>
    </row>
    <row r="1248" spans="1:7">
      <c r="A1248" s="28">
        <v>2240507</v>
      </c>
      <c r="B1248" s="187" t="s">
        <v>1018</v>
      </c>
      <c r="C1248" s="219"/>
      <c r="D1248" s="225"/>
      <c r="E1248" s="219"/>
      <c r="F1248" s="173" t="e">
        <f t="shared" si="222"/>
        <v>#DIV/0!</v>
      </c>
      <c r="G1248" s="173" t="e">
        <f t="shared" si="223"/>
        <v>#DIV/0!</v>
      </c>
    </row>
    <row r="1249" spans="1:7">
      <c r="A1249" s="28">
        <v>2240508</v>
      </c>
      <c r="B1249" s="187" t="s">
        <v>1019</v>
      </c>
      <c r="C1249" s="219"/>
      <c r="D1249" s="225"/>
      <c r="E1249" s="219"/>
      <c r="F1249" s="173" t="e">
        <f t="shared" si="222"/>
        <v>#DIV/0!</v>
      </c>
      <c r="G1249" s="173" t="e">
        <f t="shared" si="223"/>
        <v>#DIV/0!</v>
      </c>
    </row>
    <row r="1250" spans="1:7">
      <c r="A1250" s="28">
        <v>2240509</v>
      </c>
      <c r="B1250" s="187" t="s">
        <v>1020</v>
      </c>
      <c r="C1250" s="219"/>
      <c r="D1250" s="225"/>
      <c r="E1250" s="219"/>
      <c r="F1250" s="173" t="e">
        <f t="shared" si="222"/>
        <v>#DIV/0!</v>
      </c>
      <c r="G1250" s="173" t="e">
        <f t="shared" si="223"/>
        <v>#DIV/0!</v>
      </c>
    </row>
    <row r="1251" spans="1:7">
      <c r="A1251" s="28">
        <v>2240510</v>
      </c>
      <c r="B1251" s="187" t="s">
        <v>1021</v>
      </c>
      <c r="C1251" s="219"/>
      <c r="D1251" s="225"/>
      <c r="E1251" s="219"/>
      <c r="F1251" s="173" t="e">
        <f t="shared" si="222"/>
        <v>#DIV/0!</v>
      </c>
      <c r="G1251" s="173" t="e">
        <f t="shared" si="223"/>
        <v>#DIV/0!</v>
      </c>
    </row>
    <row r="1252" spans="1:7">
      <c r="A1252" s="28">
        <v>2240550</v>
      </c>
      <c r="B1252" s="187" t="s">
        <v>1022</v>
      </c>
      <c r="C1252" s="219"/>
      <c r="D1252" s="225"/>
      <c r="E1252" s="219"/>
      <c r="F1252" s="173" t="e">
        <f t="shared" si="222"/>
        <v>#DIV/0!</v>
      </c>
      <c r="G1252" s="173" t="e">
        <f t="shared" si="223"/>
        <v>#DIV/0!</v>
      </c>
    </row>
    <row r="1253" spans="1:7">
      <c r="A1253" s="189">
        <v>2240599</v>
      </c>
      <c r="B1253" s="190" t="s">
        <v>1023</v>
      </c>
      <c r="C1253" s="222"/>
      <c r="D1253" s="225"/>
      <c r="E1253" s="222"/>
      <c r="F1253" s="191" t="e">
        <f t="shared" si="222"/>
        <v>#DIV/0!</v>
      </c>
      <c r="G1253" s="191" t="e">
        <f t="shared" si="223"/>
        <v>#DIV/0!</v>
      </c>
    </row>
    <row r="1254" spans="1:7">
      <c r="A1254" s="168">
        <v>22406</v>
      </c>
      <c r="B1254" s="186" t="s">
        <v>1024</v>
      </c>
      <c r="C1254" s="220">
        <f>SUM(C1255:C1257)</f>
        <v>0</v>
      </c>
      <c r="D1254" s="192">
        <f>SUM(D1255:D1257)</f>
        <v>40</v>
      </c>
      <c r="E1254" s="220">
        <f t="shared" ref="E1254" si="227">SUM(E1255:E1257)</f>
        <v>0</v>
      </c>
      <c r="F1254" s="193" t="e">
        <f t="shared" si="222"/>
        <v>#DIV/0!</v>
      </c>
      <c r="G1254" s="193">
        <f t="shared" si="223"/>
        <v>0</v>
      </c>
    </row>
    <row r="1255" spans="1:7">
      <c r="A1255" s="28">
        <v>2240601</v>
      </c>
      <c r="B1255" s="187" t="s">
        <v>1025</v>
      </c>
      <c r="C1255" s="219"/>
      <c r="D1255" s="225"/>
      <c r="E1255" s="219"/>
      <c r="F1255" s="173" t="e">
        <f t="shared" si="222"/>
        <v>#DIV/0!</v>
      </c>
      <c r="G1255" s="173" t="e">
        <f t="shared" si="223"/>
        <v>#DIV/0!</v>
      </c>
    </row>
    <row r="1256" spans="1:7">
      <c r="A1256" s="28">
        <v>2240602</v>
      </c>
      <c r="B1256" s="187" t="s">
        <v>1026</v>
      </c>
      <c r="C1256" s="219"/>
      <c r="D1256" s="225"/>
      <c r="E1256" s="219"/>
      <c r="F1256" s="173" t="e">
        <f t="shared" si="222"/>
        <v>#DIV/0!</v>
      </c>
      <c r="G1256" s="173" t="e">
        <f t="shared" si="223"/>
        <v>#DIV/0!</v>
      </c>
    </row>
    <row r="1257" spans="1:7">
      <c r="A1257" s="189">
        <v>2240699</v>
      </c>
      <c r="B1257" s="190" t="s">
        <v>1027</v>
      </c>
      <c r="C1257" s="222"/>
      <c r="D1257" s="225">
        <v>40</v>
      </c>
      <c r="E1257" s="222"/>
      <c r="F1257" s="191" t="e">
        <f t="shared" si="222"/>
        <v>#DIV/0!</v>
      </c>
      <c r="G1257" s="191">
        <f t="shared" si="223"/>
        <v>0</v>
      </c>
    </row>
    <row r="1258" spans="1:7">
      <c r="A1258" s="168">
        <v>22407</v>
      </c>
      <c r="B1258" s="186" t="s">
        <v>1028</v>
      </c>
      <c r="C1258" s="220">
        <f>SUM(C1259:C1261)</f>
        <v>32</v>
      </c>
      <c r="D1258" s="192">
        <f>SUM(D1259:D1261)</f>
        <v>100</v>
      </c>
      <c r="E1258" s="220">
        <f t="shared" ref="E1258" si="228">SUM(E1259:E1261)</f>
        <v>100</v>
      </c>
      <c r="F1258" s="193">
        <f t="shared" si="222"/>
        <v>312.5</v>
      </c>
      <c r="G1258" s="193">
        <f t="shared" si="223"/>
        <v>100</v>
      </c>
    </row>
    <row r="1259" spans="1:7">
      <c r="A1259" s="28">
        <v>2240703</v>
      </c>
      <c r="B1259" s="187" t="s">
        <v>1029</v>
      </c>
      <c r="C1259" s="219">
        <v>32</v>
      </c>
      <c r="D1259" s="225">
        <v>70</v>
      </c>
      <c r="E1259" s="219">
        <v>100</v>
      </c>
      <c r="F1259" s="173">
        <f t="shared" si="222"/>
        <v>312.5</v>
      </c>
      <c r="G1259" s="173">
        <f t="shared" si="223"/>
        <v>142.85714285714286</v>
      </c>
    </row>
    <row r="1260" spans="1:7">
      <c r="A1260" s="28">
        <v>2240704</v>
      </c>
      <c r="B1260" s="187" t="s">
        <v>1030</v>
      </c>
      <c r="C1260" s="219"/>
      <c r="D1260" s="225"/>
      <c r="E1260" s="219"/>
      <c r="F1260" s="173" t="e">
        <f t="shared" si="222"/>
        <v>#DIV/0!</v>
      </c>
      <c r="G1260" s="173" t="e">
        <f t="shared" si="223"/>
        <v>#DIV/0!</v>
      </c>
    </row>
    <row r="1261" spans="1:7">
      <c r="A1261" s="28">
        <v>2240799</v>
      </c>
      <c r="B1261" s="187" t="s">
        <v>1031</v>
      </c>
      <c r="C1261" s="219"/>
      <c r="D1261" s="225">
        <v>30</v>
      </c>
      <c r="E1261" s="219"/>
      <c r="F1261" s="173" t="e">
        <f t="shared" si="222"/>
        <v>#DIV/0!</v>
      </c>
      <c r="G1261" s="173">
        <f t="shared" si="223"/>
        <v>0</v>
      </c>
    </row>
    <row r="1262" spans="1:7">
      <c r="A1262" s="168">
        <v>22499</v>
      </c>
      <c r="B1262" s="186" t="s">
        <v>1032</v>
      </c>
      <c r="C1262" s="227">
        <f>SUM(C1263)</f>
        <v>0</v>
      </c>
      <c r="D1262" s="228">
        <f>SUM(D1263)</f>
        <v>2</v>
      </c>
      <c r="E1262" s="227">
        <f t="shared" ref="E1262" si="229">E1263</f>
        <v>0</v>
      </c>
      <c r="F1262" s="171" t="e">
        <f t="shared" si="222"/>
        <v>#DIV/0!</v>
      </c>
      <c r="G1262" s="171">
        <f t="shared" si="223"/>
        <v>0</v>
      </c>
    </row>
    <row r="1263" spans="1:7">
      <c r="A1263" s="28">
        <v>2249999</v>
      </c>
      <c r="B1263" s="187" t="s">
        <v>1033</v>
      </c>
      <c r="C1263" s="226"/>
      <c r="D1263" s="225">
        <v>2</v>
      </c>
      <c r="E1263" s="226"/>
      <c r="F1263" s="173" t="e">
        <f t="shared" si="222"/>
        <v>#DIV/0!</v>
      </c>
      <c r="G1263" s="173">
        <f t="shared" si="223"/>
        <v>0</v>
      </c>
    </row>
    <row r="1264" spans="1:7">
      <c r="A1264" s="164">
        <v>227</v>
      </c>
      <c r="B1264" s="188" t="s">
        <v>1034</v>
      </c>
      <c r="C1264" s="229"/>
      <c r="D1264" s="230"/>
      <c r="E1264" s="229">
        <v>5900</v>
      </c>
      <c r="F1264" s="167" t="e">
        <f t="shared" si="222"/>
        <v>#DIV/0!</v>
      </c>
      <c r="G1264" s="167" t="e">
        <f t="shared" si="223"/>
        <v>#DIV/0!</v>
      </c>
    </row>
    <row r="1265" spans="1:7">
      <c r="A1265" s="164">
        <v>229</v>
      </c>
      <c r="B1265" s="165" t="s">
        <v>1035</v>
      </c>
      <c r="C1265" s="217">
        <v>3000</v>
      </c>
      <c r="D1265" s="166">
        <v>2899</v>
      </c>
      <c r="E1265" s="217">
        <v>9300</v>
      </c>
      <c r="F1265" s="167">
        <f t="shared" si="222"/>
        <v>310</v>
      </c>
      <c r="G1265" s="167">
        <f t="shared" si="223"/>
        <v>320.80027595722663</v>
      </c>
    </row>
    <row r="1266" spans="1:7">
      <c r="A1266" s="168">
        <v>22902</v>
      </c>
      <c r="B1266" s="181" t="s">
        <v>1036</v>
      </c>
      <c r="C1266" s="220"/>
      <c r="D1266" s="228"/>
      <c r="E1266" s="220"/>
      <c r="F1266" s="171" t="e">
        <f t="shared" si="222"/>
        <v>#DIV/0!</v>
      </c>
      <c r="G1266" s="171" t="e">
        <f t="shared" si="223"/>
        <v>#DIV/0!</v>
      </c>
    </row>
    <row r="1267" spans="1:7">
      <c r="A1267" s="168">
        <v>22999</v>
      </c>
      <c r="B1267" s="181" t="s">
        <v>899</v>
      </c>
      <c r="C1267" s="220"/>
      <c r="D1267" s="228"/>
      <c r="E1267" s="220"/>
      <c r="F1267" s="171" t="e">
        <f t="shared" si="222"/>
        <v>#DIV/0!</v>
      </c>
      <c r="G1267" s="171" t="e">
        <f t="shared" si="223"/>
        <v>#DIV/0!</v>
      </c>
    </row>
    <row r="1268" spans="1:7">
      <c r="A1268" s="164">
        <v>232</v>
      </c>
      <c r="B1268" s="188" t="s">
        <v>1037</v>
      </c>
      <c r="C1268" s="217">
        <f>C1269</f>
        <v>8722</v>
      </c>
      <c r="D1268" s="166">
        <f>D1269</f>
        <v>8876</v>
      </c>
      <c r="E1268" s="217">
        <f t="shared" ref="E1268" si="230">E1269</f>
        <v>10070</v>
      </c>
      <c r="F1268" s="167">
        <f t="shared" si="222"/>
        <v>115.45517083237789</v>
      </c>
      <c r="G1268" s="167">
        <f t="shared" si="223"/>
        <v>113.45200540784137</v>
      </c>
    </row>
    <row r="1269" spans="1:7">
      <c r="A1269" s="168">
        <v>23203</v>
      </c>
      <c r="B1269" s="186" t="s">
        <v>1038</v>
      </c>
      <c r="C1269" s="218">
        <f>SUM(C1270:C1273)</f>
        <v>8722</v>
      </c>
      <c r="D1269" s="170">
        <f>SUM(D1270:D1273)</f>
        <v>8876</v>
      </c>
      <c r="E1269" s="218">
        <f t="shared" ref="E1269" si="231">SUM(E1270:E1273)</f>
        <v>10070</v>
      </c>
      <c r="F1269" s="171">
        <f t="shared" si="222"/>
        <v>115.45517083237789</v>
      </c>
      <c r="G1269" s="171">
        <f t="shared" si="223"/>
        <v>113.45200540784137</v>
      </c>
    </row>
    <row r="1270" spans="1:7">
      <c r="A1270" s="28">
        <v>2320301</v>
      </c>
      <c r="B1270" s="187" t="s">
        <v>1039</v>
      </c>
      <c r="C1270" s="219">
        <v>8713</v>
      </c>
      <c r="D1270" s="225">
        <v>8870</v>
      </c>
      <c r="E1270" s="219">
        <v>10070</v>
      </c>
      <c r="F1270" s="173">
        <f t="shared" si="222"/>
        <v>115.57442901411683</v>
      </c>
      <c r="G1270" s="173">
        <f t="shared" si="223"/>
        <v>113.52874859075534</v>
      </c>
    </row>
    <row r="1271" spans="1:7">
      <c r="A1271" s="28">
        <v>2320302</v>
      </c>
      <c r="B1271" s="187" t="s">
        <v>1040</v>
      </c>
      <c r="C1271" s="219">
        <v>1</v>
      </c>
      <c r="D1271" s="225">
        <v>1</v>
      </c>
      <c r="E1271" s="219"/>
      <c r="F1271" s="173">
        <f t="shared" si="222"/>
        <v>0</v>
      </c>
      <c r="G1271" s="173">
        <f t="shared" si="223"/>
        <v>0</v>
      </c>
    </row>
    <row r="1272" spans="1:7">
      <c r="A1272" s="28">
        <v>2320303</v>
      </c>
      <c r="B1272" s="187" t="s">
        <v>1041</v>
      </c>
      <c r="C1272" s="219">
        <v>8</v>
      </c>
      <c r="D1272" s="225">
        <v>5</v>
      </c>
      <c r="E1272" s="219"/>
      <c r="F1272" s="173">
        <f t="shared" si="222"/>
        <v>0</v>
      </c>
      <c r="G1272" s="173">
        <f t="shared" si="223"/>
        <v>0</v>
      </c>
    </row>
    <row r="1273" spans="1:7">
      <c r="A1273" s="28">
        <v>2320399</v>
      </c>
      <c r="B1273" s="187" t="s">
        <v>1042</v>
      </c>
      <c r="C1273" s="219"/>
      <c r="D1273" s="225"/>
      <c r="E1273" s="219"/>
      <c r="F1273" s="173" t="e">
        <f t="shared" si="222"/>
        <v>#DIV/0!</v>
      </c>
      <c r="G1273" s="173" t="e">
        <f t="shared" si="223"/>
        <v>#DIV/0!</v>
      </c>
    </row>
    <row r="1274" spans="1:7">
      <c r="A1274" s="164">
        <v>233</v>
      </c>
      <c r="B1274" s="165" t="s">
        <v>1043</v>
      </c>
      <c r="C1274" s="217">
        <f>C1275</f>
        <v>85</v>
      </c>
      <c r="D1274" s="166">
        <f>D1275</f>
        <v>54</v>
      </c>
      <c r="E1274" s="217">
        <f t="shared" ref="E1274" si="232">E1275</f>
        <v>85</v>
      </c>
      <c r="F1274" s="167">
        <f t="shared" si="222"/>
        <v>100</v>
      </c>
      <c r="G1274" s="167">
        <f t="shared" si="223"/>
        <v>157.40740740740742</v>
      </c>
    </row>
    <row r="1275" spans="1:7">
      <c r="A1275" s="168">
        <v>23303</v>
      </c>
      <c r="B1275" s="181" t="s">
        <v>1044</v>
      </c>
      <c r="C1275" s="220">
        <v>85</v>
      </c>
      <c r="D1275" s="231">
        <v>54</v>
      </c>
      <c r="E1275" s="220">
        <v>85</v>
      </c>
      <c r="F1275" s="171">
        <f t="shared" si="222"/>
        <v>100</v>
      </c>
      <c r="G1275" s="171">
        <f t="shared" si="223"/>
        <v>157.40740740740742</v>
      </c>
    </row>
    <row r="1276" spans="1:7">
      <c r="A1276" s="28"/>
      <c r="B1276" s="175"/>
      <c r="C1276" s="232"/>
      <c r="D1276" s="232"/>
      <c r="E1276" s="232"/>
      <c r="F1276" s="30"/>
      <c r="G1276" s="30"/>
    </row>
    <row r="1277" spans="1:7">
      <c r="A1277" s="28"/>
      <c r="B1277" s="175"/>
      <c r="C1277" s="225"/>
      <c r="D1277" s="225"/>
      <c r="E1277" s="225"/>
      <c r="F1277" s="30"/>
      <c r="G1277" s="30"/>
    </row>
    <row r="1278" spans="1:7">
      <c r="A1278" s="164"/>
      <c r="B1278" s="194" t="s">
        <v>1045</v>
      </c>
      <c r="C1278" s="195">
        <f>C6+C235+C245+C264+C354+C406+C462+C519+C647+C720+C793+C815+C922+C980+C1044+C1094+C1104+C1149+C1170+C1214+C1264+C1265+C1268+C1274+C1064</f>
        <v>417400</v>
      </c>
      <c r="D1278" s="195">
        <f t="shared" ref="D1278:E1278" si="233">D6+D235+D245+D264+D354+D406+D462+D519+D647+D720+D793+D815+D922+D980+D1044+D1094+D1104+D1149+D1170+D1214+D1264+D1265+D1268+D1274+D1064</f>
        <v>456733</v>
      </c>
      <c r="E1278" s="195">
        <f t="shared" si="233"/>
        <v>202600</v>
      </c>
      <c r="F1278" s="167">
        <f>E1278/C1278*100</f>
        <v>48.538572113080981</v>
      </c>
      <c r="G1278" s="167">
        <f>E1278/D1278*100</f>
        <v>44.358520185754038</v>
      </c>
    </row>
  </sheetData>
  <mergeCells count="5">
    <mergeCell ref="A2:G2"/>
    <mergeCell ref="A4:B4"/>
    <mergeCell ref="E4:G4"/>
    <mergeCell ref="C4:C5"/>
    <mergeCell ref="D4:D5"/>
  </mergeCells>
  <phoneticPr fontId="31" type="noConversion"/>
  <printOptions horizontalCentered="1"/>
  <pageMargins left="0.31388888888888899" right="0.31388888888888899" top="0.35416666666666702" bottom="0.35416666666666702" header="0.31388888888888899" footer="0.31388888888888899"/>
  <pageSetup paperSize="9" scale="80" orientation="portrait" r:id="rId1"/>
</worksheet>
</file>

<file path=xl/worksheets/sheet5.xml><?xml version="1.0" encoding="utf-8"?>
<worksheet xmlns="http://schemas.openxmlformats.org/spreadsheetml/2006/main" xmlns:r="http://schemas.openxmlformats.org/officeDocument/2006/relationships">
  <sheetPr>
    <tabColor rgb="FF92D050"/>
    <pageSetUpPr fitToPage="1"/>
  </sheetPr>
  <dimension ref="A1:L123"/>
  <sheetViews>
    <sheetView showGridLines="0" showZeros="0" zoomScale="85" zoomScaleNormal="85" workbookViewId="0">
      <pane ySplit="6" topLeftCell="A7" activePane="bottomLeft" state="frozen"/>
      <selection pane="bottomLeft" activeCell="D12" sqref="D12"/>
    </sheetView>
  </sheetViews>
  <sheetFormatPr defaultColWidth="9" defaultRowHeight="13.5"/>
  <cols>
    <col min="1" max="1" width="49.25" style="123" customWidth="1"/>
    <col min="2" max="6" width="10.5" style="123" customWidth="1"/>
    <col min="7" max="7" width="49.25" style="123" customWidth="1"/>
    <col min="8" max="12" width="10.125" style="123" customWidth="1"/>
    <col min="13" max="16384" width="9" style="123"/>
  </cols>
  <sheetData>
    <row r="1" spans="1:12" ht="18" customHeight="1">
      <c r="A1" s="124" t="s">
        <v>1046</v>
      </c>
      <c r="B1" s="124"/>
      <c r="C1" s="124"/>
      <c r="D1" s="124"/>
    </row>
    <row r="2" spans="1:12" s="121" customFormat="1" ht="22.5">
      <c r="A2" s="272" t="s">
        <v>1047</v>
      </c>
      <c r="B2" s="272"/>
      <c r="C2" s="272"/>
      <c r="D2" s="272"/>
      <c r="E2" s="272"/>
      <c r="F2" s="272"/>
      <c r="G2" s="272"/>
      <c r="H2" s="272"/>
      <c r="I2" s="272"/>
      <c r="J2" s="272"/>
      <c r="K2" s="272"/>
      <c r="L2" s="272"/>
    </row>
    <row r="3" spans="1:12" ht="20.25" customHeight="1">
      <c r="L3" s="140" t="s">
        <v>25</v>
      </c>
    </row>
    <row r="4" spans="1:12" ht="31.5" customHeight="1">
      <c r="A4" s="273" t="s">
        <v>1048</v>
      </c>
      <c r="B4" s="274"/>
      <c r="C4" s="274"/>
      <c r="D4" s="274"/>
      <c r="E4" s="274"/>
      <c r="F4" s="275"/>
      <c r="G4" s="273" t="s">
        <v>1049</v>
      </c>
      <c r="H4" s="274"/>
      <c r="I4" s="274"/>
      <c r="J4" s="274"/>
      <c r="K4" s="274"/>
      <c r="L4" s="275"/>
    </row>
    <row r="5" spans="1:12" ht="21.95" customHeight="1">
      <c r="A5" s="276" t="s">
        <v>26</v>
      </c>
      <c r="B5" s="269" t="s">
        <v>27</v>
      </c>
      <c r="C5" s="269" t="s">
        <v>28</v>
      </c>
      <c r="D5" s="271" t="s">
        <v>29</v>
      </c>
      <c r="E5" s="271"/>
      <c r="F5" s="271"/>
      <c r="G5" s="125" t="s">
        <v>26</v>
      </c>
      <c r="H5" s="269" t="s">
        <v>27</v>
      </c>
      <c r="I5" s="269" t="s">
        <v>28</v>
      </c>
      <c r="J5" s="271" t="s">
        <v>29</v>
      </c>
      <c r="K5" s="271"/>
      <c r="L5" s="271"/>
    </row>
    <row r="6" spans="1:12" ht="46.15" customHeight="1">
      <c r="A6" s="277"/>
      <c r="B6" s="270"/>
      <c r="C6" s="270"/>
      <c r="D6" s="34" t="s">
        <v>32</v>
      </c>
      <c r="E6" s="35" t="s">
        <v>33</v>
      </c>
      <c r="F6" s="35" t="s">
        <v>34</v>
      </c>
      <c r="G6" s="125"/>
      <c r="H6" s="270"/>
      <c r="I6" s="270"/>
      <c r="J6" s="34" t="s">
        <v>32</v>
      </c>
      <c r="K6" s="35" t="s">
        <v>33</v>
      </c>
      <c r="L6" s="35" t="s">
        <v>34</v>
      </c>
    </row>
    <row r="7" spans="1:12" ht="19.899999999999999" customHeight="1">
      <c r="A7" s="126" t="s">
        <v>1050</v>
      </c>
      <c r="B7" s="72">
        <f>表一!C33</f>
        <v>45000</v>
      </c>
      <c r="C7" s="72">
        <f>表一!D33</f>
        <v>48156</v>
      </c>
      <c r="D7" s="72">
        <f>表一!E33</f>
        <v>48150</v>
      </c>
      <c r="E7" s="69">
        <f>D7/B7*100</f>
        <v>107</v>
      </c>
      <c r="F7" s="69">
        <f>D7/C7*100</f>
        <v>99.987540493396466</v>
      </c>
      <c r="G7" s="126" t="s">
        <v>1051</v>
      </c>
      <c r="H7" s="127">
        <f>表二!C1278</f>
        <v>417400</v>
      </c>
      <c r="I7" s="127">
        <f>表二!D1278</f>
        <v>456733</v>
      </c>
      <c r="J7" s="127">
        <f>表二!E1278</f>
        <v>202600</v>
      </c>
      <c r="K7" s="141">
        <f t="shared" ref="K7:K11" si="0">J7/H7*100</f>
        <v>48.538572113080981</v>
      </c>
      <c r="L7" s="69">
        <f t="shared" ref="L7:L11" si="1">J7/I7*100</f>
        <v>44.358520185754038</v>
      </c>
    </row>
    <row r="8" spans="1:12" ht="19.899999999999999" customHeight="1">
      <c r="A8" s="128" t="s">
        <v>1052</v>
      </c>
      <c r="B8" s="72">
        <f>B9+B81+B84+B85+B86+B90+B91+B92+B97+B98+B99</f>
        <v>418550</v>
      </c>
      <c r="C8" s="72">
        <f>C9+C81+C84+C85+C86+C90+C91+C92+C97+C98+C99</f>
        <v>473095</v>
      </c>
      <c r="D8" s="72">
        <f>D9+D81+D84+D85+D86+D90+D91+D92+D97+D98+D99</f>
        <v>174850</v>
      </c>
      <c r="E8" s="69">
        <f>D8/B8*100</f>
        <v>41.775176203559909</v>
      </c>
      <c r="F8" s="69">
        <f>D8/C8*100</f>
        <v>36.958750356693685</v>
      </c>
      <c r="G8" s="128" t="s">
        <v>1053</v>
      </c>
      <c r="H8" s="127">
        <f t="shared" ref="H8:J8" si="2">H9++H86+H87+H88+H89+H90+H91+H92++H97+H98+H99</f>
        <v>46150</v>
      </c>
      <c r="I8" s="127">
        <f t="shared" si="2"/>
        <v>64518</v>
      </c>
      <c r="J8" s="127">
        <f t="shared" si="2"/>
        <v>20400</v>
      </c>
      <c r="K8" s="141">
        <f t="shared" si="0"/>
        <v>44.20368364030336</v>
      </c>
      <c r="L8" s="69">
        <f t="shared" si="1"/>
        <v>31.619083046591651</v>
      </c>
    </row>
    <row r="9" spans="1:12" ht="19.899999999999999" customHeight="1">
      <c r="A9" s="129" t="s">
        <v>1054</v>
      </c>
      <c r="B9" s="40">
        <f>B10+B17+B56</f>
        <v>284364</v>
      </c>
      <c r="C9" s="40">
        <f>C10+C17+C56</f>
        <v>302593</v>
      </c>
      <c r="D9" s="40">
        <f>D10+D17+D56</f>
        <v>90201</v>
      </c>
      <c r="E9" s="38">
        <f t="shared" ref="E9:E50" si="3">D9/B9*100</f>
        <v>31.720259948516688</v>
      </c>
      <c r="F9" s="38">
        <f t="shared" ref="F9:F50" si="4">D9/C9*100</f>
        <v>29.809347869911068</v>
      </c>
      <c r="G9" s="129" t="s">
        <v>1055</v>
      </c>
      <c r="H9" s="40">
        <f t="shared" ref="H9:J9" si="5">H10+H11</f>
        <v>602</v>
      </c>
      <c r="I9" s="40">
        <f t="shared" si="5"/>
        <v>485</v>
      </c>
      <c r="J9" s="40">
        <f t="shared" si="5"/>
        <v>1000</v>
      </c>
      <c r="K9" s="38">
        <f t="shared" si="0"/>
        <v>166.11295681063123</v>
      </c>
      <c r="L9" s="38">
        <f t="shared" si="1"/>
        <v>206.18556701030926</v>
      </c>
    </row>
    <row r="10" spans="1:12" ht="19.899999999999999" customHeight="1">
      <c r="A10" s="130" t="s">
        <v>1056</v>
      </c>
      <c r="B10" s="42">
        <f>SUM(B11:B16)</f>
        <v>3698</v>
      </c>
      <c r="C10" s="42">
        <f>SUM(C11:C16)</f>
        <v>3698</v>
      </c>
      <c r="D10" s="42">
        <f>SUM(D11:D16)</f>
        <v>0</v>
      </c>
      <c r="E10" s="44">
        <f t="shared" si="3"/>
        <v>0</v>
      </c>
      <c r="F10" s="44">
        <f t="shared" si="4"/>
        <v>0</v>
      </c>
      <c r="G10" s="130" t="s">
        <v>1057</v>
      </c>
      <c r="H10" s="221">
        <v>146</v>
      </c>
      <c r="I10" s="37">
        <v>146</v>
      </c>
      <c r="J10" s="37">
        <v>146</v>
      </c>
      <c r="K10" s="44">
        <f t="shared" si="0"/>
        <v>100</v>
      </c>
      <c r="L10" s="44">
        <f t="shared" si="1"/>
        <v>100</v>
      </c>
    </row>
    <row r="11" spans="1:12" ht="19.899999999999999" customHeight="1">
      <c r="A11" s="77" t="s">
        <v>1058</v>
      </c>
      <c r="B11" s="223">
        <v>182</v>
      </c>
      <c r="C11" s="223">
        <v>182</v>
      </c>
      <c r="D11" s="131"/>
      <c r="E11" s="58">
        <f t="shared" si="3"/>
        <v>0</v>
      </c>
      <c r="F11" s="58">
        <f t="shared" si="4"/>
        <v>0</v>
      </c>
      <c r="G11" s="130" t="s">
        <v>1059</v>
      </c>
      <c r="H11" s="221">
        <v>456</v>
      </c>
      <c r="I11" s="37">
        <v>339</v>
      </c>
      <c r="J11" s="37">
        <v>854</v>
      </c>
      <c r="K11" s="44">
        <f t="shared" si="0"/>
        <v>187.28070175438597</v>
      </c>
      <c r="L11" s="44">
        <f t="shared" si="1"/>
        <v>251.91740412979354</v>
      </c>
    </row>
    <row r="12" spans="1:12" ht="19.899999999999999" customHeight="1">
      <c r="A12" s="77" t="s">
        <v>1060</v>
      </c>
      <c r="B12" s="223">
        <v>453</v>
      </c>
      <c r="C12" s="223">
        <v>453</v>
      </c>
      <c r="D12" s="131"/>
      <c r="E12" s="58">
        <f t="shared" si="3"/>
        <v>0</v>
      </c>
      <c r="F12" s="58">
        <f t="shared" si="4"/>
        <v>0</v>
      </c>
      <c r="G12" s="132"/>
      <c r="H12" s="132"/>
      <c r="I12" s="132"/>
      <c r="J12" s="132"/>
      <c r="K12" s="132"/>
      <c r="L12" s="138"/>
    </row>
    <row r="13" spans="1:12" ht="19.899999999999999" customHeight="1">
      <c r="A13" s="77" t="s">
        <v>1061</v>
      </c>
      <c r="B13" s="223">
        <v>2200</v>
      </c>
      <c r="C13" s="223">
        <v>2200</v>
      </c>
      <c r="D13" s="131"/>
      <c r="E13" s="58">
        <f t="shared" si="3"/>
        <v>0</v>
      </c>
      <c r="F13" s="58">
        <f t="shared" si="4"/>
        <v>0</v>
      </c>
      <c r="G13" s="132" t="s">
        <v>0</v>
      </c>
      <c r="H13" s="132"/>
      <c r="I13" s="132"/>
      <c r="J13" s="132"/>
      <c r="K13" s="132"/>
      <c r="L13" s="138"/>
    </row>
    <row r="14" spans="1:12" ht="19.899999999999999" customHeight="1">
      <c r="A14" s="77" t="s">
        <v>1062</v>
      </c>
      <c r="B14" s="223"/>
      <c r="C14" s="223"/>
      <c r="D14" s="131"/>
      <c r="E14" s="58" t="e">
        <f t="shared" si="3"/>
        <v>#DIV/0!</v>
      </c>
      <c r="F14" s="58" t="e">
        <f t="shared" si="4"/>
        <v>#DIV/0!</v>
      </c>
      <c r="G14" s="132" t="s">
        <v>0</v>
      </c>
      <c r="H14" s="132"/>
      <c r="I14" s="132"/>
      <c r="J14" s="132"/>
      <c r="K14" s="132"/>
      <c r="L14" s="138"/>
    </row>
    <row r="15" spans="1:12" ht="19.899999999999999" customHeight="1">
      <c r="A15" s="77" t="s">
        <v>1063</v>
      </c>
      <c r="B15" s="223">
        <v>863</v>
      </c>
      <c r="C15" s="223">
        <v>863</v>
      </c>
      <c r="D15" s="131"/>
      <c r="E15" s="58">
        <f t="shared" si="3"/>
        <v>0</v>
      </c>
      <c r="F15" s="58">
        <f t="shared" si="4"/>
        <v>0</v>
      </c>
      <c r="G15" s="132" t="s">
        <v>0</v>
      </c>
      <c r="H15" s="132"/>
      <c r="I15" s="132"/>
      <c r="J15" s="132"/>
      <c r="K15" s="132"/>
      <c r="L15" s="138"/>
    </row>
    <row r="16" spans="1:12" ht="19.899999999999999" customHeight="1">
      <c r="A16" s="77" t="s">
        <v>1064</v>
      </c>
      <c r="B16" s="223"/>
      <c r="C16" s="223"/>
      <c r="D16" s="77"/>
      <c r="E16" s="58" t="e">
        <f t="shared" si="3"/>
        <v>#DIV/0!</v>
      </c>
      <c r="F16" s="58" t="e">
        <f t="shared" si="4"/>
        <v>#DIV/0!</v>
      </c>
      <c r="G16" s="132" t="s">
        <v>0</v>
      </c>
      <c r="H16" s="132"/>
      <c r="I16" s="132"/>
      <c r="J16" s="132"/>
      <c r="K16" s="132"/>
      <c r="L16" s="138"/>
    </row>
    <row r="17" spans="1:12" ht="19.899999999999999" customHeight="1">
      <c r="A17" s="133" t="s">
        <v>1065</v>
      </c>
      <c r="B17" s="42">
        <f>SUM(B18:B55)</f>
        <v>237916</v>
      </c>
      <c r="C17" s="42">
        <f>SUM(C18:C55)</f>
        <v>277940</v>
      </c>
      <c r="D17" s="42">
        <f>SUM(D18:D55)</f>
        <v>90201</v>
      </c>
      <c r="E17" s="44">
        <f t="shared" si="3"/>
        <v>37.912960876948162</v>
      </c>
      <c r="F17" s="44">
        <f t="shared" si="4"/>
        <v>32.453407210189248</v>
      </c>
      <c r="G17" s="132" t="s">
        <v>0</v>
      </c>
      <c r="H17" s="132"/>
      <c r="I17" s="132"/>
      <c r="J17" s="132"/>
      <c r="K17" s="132" t="s">
        <v>0</v>
      </c>
      <c r="L17" s="138"/>
    </row>
    <row r="18" spans="1:12" ht="19.899999999999999" customHeight="1">
      <c r="A18" s="77" t="s">
        <v>1066</v>
      </c>
      <c r="B18" s="223"/>
      <c r="C18" s="131"/>
      <c r="D18" s="131"/>
      <c r="E18" s="58" t="e">
        <f t="shared" si="3"/>
        <v>#DIV/0!</v>
      </c>
      <c r="F18" s="58" t="e">
        <f t="shared" si="4"/>
        <v>#DIV/0!</v>
      </c>
      <c r="G18" s="132" t="s">
        <v>0</v>
      </c>
      <c r="H18" s="132"/>
      <c r="I18" s="132"/>
      <c r="J18" s="132"/>
      <c r="K18" s="132"/>
      <c r="L18" s="138"/>
    </row>
    <row r="19" spans="1:12" ht="19.899999999999999" customHeight="1">
      <c r="A19" s="134" t="s">
        <v>1067</v>
      </c>
      <c r="B19" s="223">
        <v>35500</v>
      </c>
      <c r="C19" s="131">
        <v>50588</v>
      </c>
      <c r="D19" s="131">
        <v>41575</v>
      </c>
      <c r="E19" s="58">
        <f t="shared" si="3"/>
        <v>117.11267605633805</v>
      </c>
      <c r="F19" s="58">
        <f t="shared" si="4"/>
        <v>82.183521783822258</v>
      </c>
      <c r="G19" s="132" t="s">
        <v>0</v>
      </c>
      <c r="H19" s="132"/>
      <c r="I19" s="132"/>
      <c r="J19" s="132"/>
      <c r="K19" s="132"/>
      <c r="L19" s="138"/>
    </row>
    <row r="20" spans="1:12" ht="19.899999999999999" customHeight="1">
      <c r="A20" s="135" t="s">
        <v>1068</v>
      </c>
      <c r="B20" s="223">
        <v>20000</v>
      </c>
      <c r="C20" s="131">
        <v>23430</v>
      </c>
      <c r="D20" s="131">
        <v>21783</v>
      </c>
      <c r="E20" s="58">
        <f t="shared" si="3"/>
        <v>108.91500000000001</v>
      </c>
      <c r="F20" s="58">
        <f t="shared" si="4"/>
        <v>92.97055057618438</v>
      </c>
      <c r="G20" s="132" t="s">
        <v>0</v>
      </c>
      <c r="H20" s="132"/>
      <c r="I20" s="132"/>
      <c r="J20" s="132"/>
      <c r="K20" s="132"/>
      <c r="L20" s="138"/>
    </row>
    <row r="21" spans="1:12" ht="19.899999999999999" customHeight="1">
      <c r="A21" s="135" t="s">
        <v>1069</v>
      </c>
      <c r="B21" s="223">
        <v>35000</v>
      </c>
      <c r="C21" s="131">
        <v>30490</v>
      </c>
      <c r="D21" s="131"/>
      <c r="E21" s="58">
        <f t="shared" si="3"/>
        <v>0</v>
      </c>
      <c r="F21" s="58">
        <f t="shared" si="4"/>
        <v>0</v>
      </c>
      <c r="G21" s="132" t="s">
        <v>0</v>
      </c>
      <c r="H21" s="132"/>
      <c r="I21" s="132"/>
      <c r="J21" s="132"/>
      <c r="K21" s="132"/>
      <c r="L21" s="138"/>
    </row>
    <row r="22" spans="1:12" ht="19.899999999999999" customHeight="1">
      <c r="A22" s="135" t="s">
        <v>1070</v>
      </c>
      <c r="B22" s="223"/>
      <c r="C22" s="131"/>
      <c r="D22" s="131"/>
      <c r="E22" s="58" t="e">
        <f t="shared" si="3"/>
        <v>#DIV/0!</v>
      </c>
      <c r="F22" s="58" t="e">
        <f t="shared" si="4"/>
        <v>#DIV/0!</v>
      </c>
      <c r="G22" s="132" t="s">
        <v>0</v>
      </c>
      <c r="H22" s="132"/>
      <c r="I22" s="132"/>
      <c r="J22" s="132"/>
      <c r="K22" s="132"/>
      <c r="L22" s="138"/>
    </row>
    <row r="23" spans="1:12" ht="19.899999999999999" customHeight="1">
      <c r="A23" s="135" t="s">
        <v>1071</v>
      </c>
      <c r="B23" s="223"/>
      <c r="C23" s="131"/>
      <c r="D23" s="131"/>
      <c r="E23" s="58" t="e">
        <f t="shared" si="3"/>
        <v>#DIV/0!</v>
      </c>
      <c r="F23" s="58" t="e">
        <f t="shared" si="4"/>
        <v>#DIV/0!</v>
      </c>
      <c r="G23" s="132" t="s">
        <v>0</v>
      </c>
      <c r="H23" s="132"/>
      <c r="I23" s="132"/>
      <c r="J23" s="132"/>
      <c r="K23" s="132"/>
      <c r="L23" s="138"/>
    </row>
    <row r="24" spans="1:12" ht="19.899999999999999" customHeight="1">
      <c r="A24" s="135" t="s">
        <v>1072</v>
      </c>
      <c r="B24" s="223">
        <v>4700</v>
      </c>
      <c r="C24" s="131">
        <v>4844</v>
      </c>
      <c r="D24" s="131"/>
      <c r="E24" s="58">
        <f t="shared" si="3"/>
        <v>0</v>
      </c>
      <c r="F24" s="58">
        <f t="shared" si="4"/>
        <v>0</v>
      </c>
      <c r="G24" s="135" t="s">
        <v>0</v>
      </c>
      <c r="H24" s="135"/>
      <c r="I24" s="135"/>
      <c r="J24" s="135"/>
      <c r="K24" s="135"/>
      <c r="L24" s="138"/>
    </row>
    <row r="25" spans="1:12" ht="19.899999999999999" customHeight="1">
      <c r="A25" s="135" t="s">
        <v>1073</v>
      </c>
      <c r="B25" s="223">
        <v>121</v>
      </c>
      <c r="C25" s="131">
        <v>131</v>
      </c>
      <c r="D25" s="131">
        <v>122</v>
      </c>
      <c r="E25" s="58">
        <f t="shared" si="3"/>
        <v>100.82644628099173</v>
      </c>
      <c r="F25" s="58">
        <f t="shared" si="4"/>
        <v>93.129770992366417</v>
      </c>
      <c r="G25" s="135" t="s">
        <v>0</v>
      </c>
      <c r="H25" s="135"/>
      <c r="I25" s="135"/>
      <c r="J25" s="135"/>
      <c r="K25" s="135"/>
      <c r="L25" s="138"/>
    </row>
    <row r="26" spans="1:12" ht="19.899999999999999" customHeight="1">
      <c r="A26" s="135" t="s">
        <v>1074</v>
      </c>
      <c r="B26" s="223">
        <v>26600</v>
      </c>
      <c r="C26" s="131">
        <v>24470</v>
      </c>
      <c r="D26" s="131">
        <v>26721</v>
      </c>
      <c r="E26" s="58">
        <f t="shared" si="3"/>
        <v>100.45488721804512</v>
      </c>
      <c r="F26" s="58">
        <f t="shared" si="4"/>
        <v>109.19901920719248</v>
      </c>
      <c r="G26" s="134" t="s">
        <v>0</v>
      </c>
      <c r="H26" s="134"/>
      <c r="I26" s="134"/>
      <c r="J26" s="134"/>
      <c r="K26" s="134"/>
      <c r="L26" s="138"/>
    </row>
    <row r="27" spans="1:12" ht="19.899999999999999" customHeight="1">
      <c r="A27" s="135" t="s">
        <v>1075</v>
      </c>
      <c r="B27" s="223"/>
      <c r="C27" s="131"/>
      <c r="D27" s="131"/>
      <c r="E27" s="58" t="e">
        <f t="shared" si="3"/>
        <v>#DIV/0!</v>
      </c>
      <c r="F27" s="58" t="e">
        <f t="shared" si="4"/>
        <v>#DIV/0!</v>
      </c>
      <c r="G27" s="135" t="s">
        <v>0</v>
      </c>
      <c r="H27" s="135"/>
      <c r="I27" s="135"/>
      <c r="J27" s="135"/>
      <c r="K27" s="135"/>
      <c r="L27" s="138"/>
    </row>
    <row r="28" spans="1:12" ht="19.899999999999999" customHeight="1">
      <c r="A28" s="135" t="s">
        <v>1076</v>
      </c>
      <c r="B28" s="223">
        <v>25</v>
      </c>
      <c r="C28" s="131">
        <v>25</v>
      </c>
      <c r="D28" s="131"/>
      <c r="E28" s="58">
        <f t="shared" si="3"/>
        <v>0</v>
      </c>
      <c r="F28" s="58">
        <f t="shared" si="4"/>
        <v>0</v>
      </c>
      <c r="G28" s="135" t="s">
        <v>0</v>
      </c>
      <c r="H28" s="135"/>
      <c r="I28" s="135"/>
      <c r="J28" s="135"/>
      <c r="K28" s="135"/>
      <c r="L28" s="138"/>
    </row>
    <row r="29" spans="1:12" ht="19.899999999999999" customHeight="1">
      <c r="A29" s="135" t="s">
        <v>1077</v>
      </c>
      <c r="B29" s="223"/>
      <c r="C29" s="131"/>
      <c r="D29" s="131"/>
      <c r="E29" s="58" t="e">
        <f t="shared" si="3"/>
        <v>#DIV/0!</v>
      </c>
      <c r="F29" s="58" t="e">
        <f t="shared" si="4"/>
        <v>#DIV/0!</v>
      </c>
      <c r="G29" s="135" t="s">
        <v>0</v>
      </c>
      <c r="H29" s="135"/>
      <c r="I29" s="135"/>
      <c r="J29" s="135"/>
      <c r="K29" s="135"/>
      <c r="L29" s="138"/>
    </row>
    <row r="30" spans="1:12" ht="19.899999999999999" customHeight="1">
      <c r="A30" s="136" t="s">
        <v>1078</v>
      </c>
      <c r="B30" s="223">
        <v>1500</v>
      </c>
      <c r="C30" s="131">
        <v>3536</v>
      </c>
      <c r="D30" s="37"/>
      <c r="E30" s="58">
        <f t="shared" si="3"/>
        <v>0</v>
      </c>
      <c r="F30" s="58">
        <f t="shared" si="4"/>
        <v>0</v>
      </c>
      <c r="G30" s="135" t="s">
        <v>0</v>
      </c>
      <c r="H30" s="135"/>
      <c r="I30" s="135"/>
      <c r="J30" s="135"/>
      <c r="K30" s="135"/>
      <c r="L30" s="138"/>
    </row>
    <row r="31" spans="1:12" ht="19.899999999999999" customHeight="1">
      <c r="A31" s="137" t="s">
        <v>1079</v>
      </c>
      <c r="B31" s="223"/>
      <c r="C31" s="131"/>
      <c r="D31" s="131"/>
      <c r="E31" s="58" t="e">
        <f t="shared" si="3"/>
        <v>#DIV/0!</v>
      </c>
      <c r="F31" s="58" t="e">
        <f t="shared" si="4"/>
        <v>#DIV/0!</v>
      </c>
      <c r="G31" s="135" t="s">
        <v>0</v>
      </c>
      <c r="H31" s="135"/>
      <c r="I31" s="135"/>
      <c r="J31" s="135"/>
      <c r="K31" s="135"/>
      <c r="L31" s="138"/>
    </row>
    <row r="32" spans="1:12" ht="19.899999999999999" customHeight="1">
      <c r="A32" s="137" t="s">
        <v>1080</v>
      </c>
      <c r="B32" s="223"/>
      <c r="C32" s="131"/>
      <c r="D32" s="131"/>
      <c r="E32" s="58" t="e">
        <f t="shared" si="3"/>
        <v>#DIV/0!</v>
      </c>
      <c r="F32" s="58" t="e">
        <f t="shared" si="4"/>
        <v>#DIV/0!</v>
      </c>
      <c r="G32" s="135" t="s">
        <v>0</v>
      </c>
      <c r="H32" s="135"/>
      <c r="I32" s="135"/>
      <c r="J32" s="135"/>
      <c r="K32" s="135"/>
      <c r="L32" s="138"/>
    </row>
    <row r="33" spans="1:12" ht="19.899999999999999" customHeight="1">
      <c r="A33" s="137" t="s">
        <v>1081</v>
      </c>
      <c r="B33" s="223"/>
      <c r="C33" s="131"/>
      <c r="D33" s="131"/>
      <c r="E33" s="58" t="e">
        <f t="shared" si="3"/>
        <v>#DIV/0!</v>
      </c>
      <c r="F33" s="58" t="e">
        <f t="shared" si="4"/>
        <v>#DIV/0!</v>
      </c>
      <c r="G33" s="135" t="s">
        <v>0</v>
      </c>
      <c r="H33" s="135"/>
      <c r="I33" s="135"/>
      <c r="J33" s="135"/>
      <c r="K33" s="135"/>
      <c r="L33" s="138"/>
    </row>
    <row r="34" spans="1:12" ht="19.899999999999999" customHeight="1">
      <c r="A34" s="137" t="s">
        <v>1082</v>
      </c>
      <c r="B34" s="223">
        <v>320</v>
      </c>
      <c r="C34" s="131">
        <v>315</v>
      </c>
      <c r="D34" s="131"/>
      <c r="E34" s="58">
        <f t="shared" si="3"/>
        <v>0</v>
      </c>
      <c r="F34" s="58">
        <f t="shared" si="4"/>
        <v>0</v>
      </c>
      <c r="G34" s="135" t="s">
        <v>0</v>
      </c>
      <c r="H34" s="135"/>
      <c r="I34" s="135"/>
      <c r="J34" s="135"/>
      <c r="K34" s="135"/>
      <c r="L34" s="138"/>
    </row>
    <row r="35" spans="1:12" ht="19.899999999999999" customHeight="1">
      <c r="A35" s="137" t="s">
        <v>1083</v>
      </c>
      <c r="B35" s="223">
        <v>9000</v>
      </c>
      <c r="C35" s="131">
        <v>22060</v>
      </c>
      <c r="D35" s="131"/>
      <c r="E35" s="58">
        <f t="shared" si="3"/>
        <v>0</v>
      </c>
      <c r="F35" s="58">
        <f t="shared" si="4"/>
        <v>0</v>
      </c>
      <c r="G35" s="132" t="s">
        <v>0</v>
      </c>
      <c r="H35" s="132"/>
      <c r="I35" s="132"/>
      <c r="J35" s="132"/>
      <c r="K35" s="132"/>
      <c r="L35" s="138"/>
    </row>
    <row r="36" spans="1:12" ht="19.899999999999999" customHeight="1">
      <c r="A36" s="137" t="s">
        <v>1084</v>
      </c>
      <c r="B36" s="223">
        <v>50</v>
      </c>
      <c r="C36" s="131">
        <v>50</v>
      </c>
      <c r="D36" s="131"/>
      <c r="E36" s="58">
        <f t="shared" si="3"/>
        <v>0</v>
      </c>
      <c r="F36" s="58">
        <f t="shared" si="4"/>
        <v>0</v>
      </c>
      <c r="G36" s="132" t="s">
        <v>0</v>
      </c>
      <c r="H36" s="132"/>
      <c r="I36" s="132"/>
      <c r="J36" s="132"/>
      <c r="K36" s="132"/>
      <c r="L36" s="138"/>
    </row>
    <row r="37" spans="1:12" ht="19.899999999999999" customHeight="1">
      <c r="A37" s="137" t="s">
        <v>1085</v>
      </c>
      <c r="B37" s="223">
        <v>1000</v>
      </c>
      <c r="C37" s="131">
        <v>591</v>
      </c>
      <c r="D37" s="131"/>
      <c r="E37" s="58">
        <f t="shared" si="3"/>
        <v>0</v>
      </c>
      <c r="F37" s="58">
        <f t="shared" si="4"/>
        <v>0</v>
      </c>
      <c r="G37" s="132" t="s">
        <v>0</v>
      </c>
      <c r="H37" s="132"/>
      <c r="I37" s="132"/>
      <c r="J37" s="132"/>
      <c r="K37" s="132"/>
      <c r="L37" s="138"/>
    </row>
    <row r="38" spans="1:12" ht="19.899999999999999" customHeight="1">
      <c r="A38" s="137" t="s">
        <v>1086</v>
      </c>
      <c r="B38" s="223">
        <v>35000</v>
      </c>
      <c r="C38" s="131">
        <v>34665</v>
      </c>
      <c r="D38" s="131"/>
      <c r="E38" s="58">
        <f t="shared" si="3"/>
        <v>0</v>
      </c>
      <c r="F38" s="58">
        <f t="shared" si="4"/>
        <v>0</v>
      </c>
      <c r="G38" s="132" t="s">
        <v>0</v>
      </c>
      <c r="H38" s="132"/>
      <c r="I38" s="132"/>
      <c r="J38" s="132"/>
      <c r="K38" s="132"/>
      <c r="L38" s="138"/>
    </row>
    <row r="39" spans="1:12" ht="19.899999999999999" customHeight="1">
      <c r="A39" s="137" t="s">
        <v>1087</v>
      </c>
      <c r="B39" s="223">
        <v>7000</v>
      </c>
      <c r="C39" s="131">
        <v>6830</v>
      </c>
      <c r="D39" s="131"/>
      <c r="E39" s="58">
        <f t="shared" si="3"/>
        <v>0</v>
      </c>
      <c r="F39" s="58">
        <f t="shared" si="4"/>
        <v>0</v>
      </c>
      <c r="G39" s="132" t="s">
        <v>0</v>
      </c>
      <c r="H39" s="132"/>
      <c r="I39" s="132"/>
      <c r="J39" s="132"/>
      <c r="K39" s="132"/>
      <c r="L39" s="138"/>
    </row>
    <row r="40" spans="1:12" ht="19.899999999999999" customHeight="1">
      <c r="A40" s="137" t="s">
        <v>1088</v>
      </c>
      <c r="B40" s="223">
        <v>2000</v>
      </c>
      <c r="C40" s="131">
        <v>651</v>
      </c>
      <c r="D40" s="131"/>
      <c r="E40" s="58">
        <f t="shared" si="3"/>
        <v>0</v>
      </c>
      <c r="F40" s="58">
        <f t="shared" si="4"/>
        <v>0</v>
      </c>
      <c r="G40" s="132" t="s">
        <v>0</v>
      </c>
      <c r="H40" s="132"/>
      <c r="I40" s="132"/>
      <c r="J40" s="132"/>
      <c r="K40" s="132"/>
      <c r="L40" s="138"/>
    </row>
    <row r="41" spans="1:12" ht="19.899999999999999" customHeight="1">
      <c r="A41" s="137" t="s">
        <v>1089</v>
      </c>
      <c r="B41" s="223"/>
      <c r="C41" s="131"/>
      <c r="D41" s="131"/>
      <c r="E41" s="58" t="e">
        <f t="shared" si="3"/>
        <v>#DIV/0!</v>
      </c>
      <c r="F41" s="58" t="e">
        <f t="shared" si="4"/>
        <v>#DIV/0!</v>
      </c>
      <c r="G41" s="132" t="s">
        <v>0</v>
      </c>
      <c r="H41" s="132"/>
      <c r="I41" s="132"/>
      <c r="J41" s="132"/>
      <c r="K41" s="132"/>
      <c r="L41" s="138"/>
    </row>
    <row r="42" spans="1:12" ht="19.899999999999999" customHeight="1">
      <c r="A42" s="137" t="s">
        <v>1090</v>
      </c>
      <c r="B42" s="223">
        <v>50000</v>
      </c>
      <c r="C42" s="131">
        <v>56820</v>
      </c>
      <c r="D42" s="131"/>
      <c r="E42" s="58">
        <f t="shared" si="3"/>
        <v>0</v>
      </c>
      <c r="F42" s="58">
        <f t="shared" si="4"/>
        <v>0</v>
      </c>
      <c r="G42" s="132" t="s">
        <v>0</v>
      </c>
      <c r="H42" s="132"/>
      <c r="I42" s="132"/>
      <c r="J42" s="132"/>
      <c r="K42" s="132"/>
      <c r="L42" s="138"/>
    </row>
    <row r="43" spans="1:12" ht="19.899999999999999" customHeight="1">
      <c r="A43" s="137" t="s">
        <v>1091</v>
      </c>
      <c r="B43" s="223">
        <v>3500</v>
      </c>
      <c r="C43" s="131">
        <v>8497</v>
      </c>
      <c r="D43" s="131"/>
      <c r="E43" s="58">
        <f t="shared" si="3"/>
        <v>0</v>
      </c>
      <c r="F43" s="58">
        <f t="shared" si="4"/>
        <v>0</v>
      </c>
      <c r="G43" s="132" t="s">
        <v>0</v>
      </c>
      <c r="H43" s="132"/>
      <c r="I43" s="132"/>
      <c r="J43" s="132"/>
      <c r="K43" s="132"/>
      <c r="L43" s="138"/>
    </row>
    <row r="44" spans="1:12" ht="19.899999999999999" customHeight="1">
      <c r="A44" s="137" t="s">
        <v>1092</v>
      </c>
      <c r="B44" s="223"/>
      <c r="C44" s="131"/>
      <c r="D44" s="131"/>
      <c r="E44" s="58" t="e">
        <f t="shared" si="3"/>
        <v>#DIV/0!</v>
      </c>
      <c r="F44" s="58" t="e">
        <f t="shared" si="4"/>
        <v>#DIV/0!</v>
      </c>
      <c r="G44" s="132" t="s">
        <v>0</v>
      </c>
      <c r="H44" s="132"/>
      <c r="I44" s="132"/>
      <c r="J44" s="132"/>
      <c r="K44" s="132"/>
      <c r="L44" s="138"/>
    </row>
    <row r="45" spans="1:12" ht="19.899999999999999" customHeight="1">
      <c r="A45" s="137" t="s">
        <v>1093</v>
      </c>
      <c r="B45" s="223"/>
      <c r="C45" s="131"/>
      <c r="D45" s="131"/>
      <c r="E45" s="58" t="e">
        <f t="shared" si="3"/>
        <v>#DIV/0!</v>
      </c>
      <c r="F45" s="58" t="e">
        <f t="shared" si="4"/>
        <v>#DIV/0!</v>
      </c>
      <c r="G45" s="132" t="s">
        <v>0</v>
      </c>
      <c r="H45" s="132"/>
      <c r="I45" s="132"/>
      <c r="J45" s="132"/>
      <c r="K45" s="132"/>
      <c r="L45" s="138"/>
    </row>
    <row r="46" spans="1:12" ht="19.899999999999999" customHeight="1">
      <c r="A46" s="137" t="s">
        <v>1094</v>
      </c>
      <c r="B46" s="223"/>
      <c r="C46" s="131"/>
      <c r="D46" s="131"/>
      <c r="E46" s="58" t="e">
        <f t="shared" si="3"/>
        <v>#DIV/0!</v>
      </c>
      <c r="F46" s="58" t="e">
        <f t="shared" si="4"/>
        <v>#DIV/0!</v>
      </c>
      <c r="G46" s="132" t="s">
        <v>0</v>
      </c>
      <c r="H46" s="132"/>
      <c r="I46" s="132"/>
      <c r="J46" s="132"/>
      <c r="K46" s="132"/>
      <c r="L46" s="138"/>
    </row>
    <row r="47" spans="1:12" ht="19.899999999999999" customHeight="1">
      <c r="A47" s="137" t="s">
        <v>1095</v>
      </c>
      <c r="B47" s="223"/>
      <c r="C47" s="131"/>
      <c r="D47" s="131"/>
      <c r="E47" s="58" t="e">
        <f t="shared" si="3"/>
        <v>#DIV/0!</v>
      </c>
      <c r="F47" s="58" t="e">
        <f t="shared" si="4"/>
        <v>#DIV/0!</v>
      </c>
      <c r="G47" s="132" t="s">
        <v>0</v>
      </c>
      <c r="H47" s="132"/>
      <c r="I47" s="132"/>
      <c r="J47" s="132"/>
      <c r="K47" s="132"/>
      <c r="L47" s="138"/>
    </row>
    <row r="48" spans="1:12" ht="19.899999999999999" customHeight="1">
      <c r="A48" s="137" t="s">
        <v>1096</v>
      </c>
      <c r="B48" s="223">
        <v>6500</v>
      </c>
      <c r="C48" s="131">
        <v>901</v>
      </c>
      <c r="D48" s="131"/>
      <c r="E48" s="58">
        <f t="shared" si="3"/>
        <v>0</v>
      </c>
      <c r="F48" s="58">
        <f t="shared" si="4"/>
        <v>0</v>
      </c>
      <c r="G48" s="132" t="s">
        <v>0</v>
      </c>
      <c r="H48" s="132"/>
      <c r="I48" s="132"/>
      <c r="J48" s="132"/>
      <c r="K48" s="132"/>
      <c r="L48" s="138"/>
    </row>
    <row r="49" spans="1:12" ht="19.899999999999999" customHeight="1">
      <c r="A49" s="137" t="s">
        <v>1097</v>
      </c>
      <c r="B49" s="223"/>
      <c r="C49" s="131"/>
      <c r="D49" s="131"/>
      <c r="E49" s="58" t="e">
        <f t="shared" si="3"/>
        <v>#DIV/0!</v>
      </c>
      <c r="F49" s="58" t="e">
        <f t="shared" si="4"/>
        <v>#DIV/0!</v>
      </c>
      <c r="G49" s="135" t="s">
        <v>0</v>
      </c>
      <c r="H49" s="135"/>
      <c r="I49" s="135"/>
      <c r="J49" s="135"/>
      <c r="K49" s="135"/>
      <c r="L49" s="138"/>
    </row>
    <row r="50" spans="1:12" ht="19.899999999999999" customHeight="1">
      <c r="A50" s="137" t="s">
        <v>1098</v>
      </c>
      <c r="B50" s="223">
        <v>100</v>
      </c>
      <c r="C50" s="131">
        <v>49</v>
      </c>
      <c r="D50" s="131"/>
      <c r="E50" s="58">
        <f t="shared" si="3"/>
        <v>0</v>
      </c>
      <c r="F50" s="58">
        <f t="shared" si="4"/>
        <v>0</v>
      </c>
      <c r="G50" s="135"/>
      <c r="H50" s="135"/>
      <c r="I50" s="135"/>
      <c r="J50" s="135"/>
      <c r="K50" s="135"/>
      <c r="L50" s="138"/>
    </row>
    <row r="51" spans="1:12" ht="19.899999999999999" customHeight="1">
      <c r="A51" s="137" t="s">
        <v>1099</v>
      </c>
      <c r="B51" s="223"/>
      <c r="C51" s="137"/>
      <c r="D51" s="137"/>
      <c r="E51" s="24"/>
      <c r="F51" s="138"/>
      <c r="G51" s="135" t="s">
        <v>0</v>
      </c>
      <c r="H51" s="135"/>
      <c r="I51" s="135"/>
      <c r="J51" s="135"/>
      <c r="K51" s="135"/>
      <c r="L51" s="138"/>
    </row>
    <row r="52" spans="1:12" ht="19.899999999999999" customHeight="1">
      <c r="A52" s="139" t="s">
        <v>1100</v>
      </c>
      <c r="B52" s="223"/>
      <c r="C52" s="131">
        <v>991</v>
      </c>
      <c r="D52" s="131"/>
      <c r="E52" s="58" t="e">
        <f t="shared" ref="E52:E77" si="6">D52/B52*100</f>
        <v>#DIV/0!</v>
      </c>
      <c r="F52" s="58">
        <f t="shared" ref="F52:F77" si="7">D52/C52*100</f>
        <v>0</v>
      </c>
      <c r="G52" s="135"/>
      <c r="H52" s="135"/>
      <c r="I52" s="135"/>
      <c r="J52" s="135"/>
      <c r="K52" s="135"/>
      <c r="L52" s="138"/>
    </row>
    <row r="53" spans="1:12" ht="19.899999999999999" customHeight="1">
      <c r="A53" s="139" t="s">
        <v>1101</v>
      </c>
      <c r="B53" s="131"/>
      <c r="C53" s="131">
        <v>1398</v>
      </c>
      <c r="D53" s="131"/>
      <c r="E53" s="58" t="e">
        <f t="shared" si="6"/>
        <v>#DIV/0!</v>
      </c>
      <c r="F53" s="58">
        <f t="shared" si="7"/>
        <v>0</v>
      </c>
      <c r="G53" s="135"/>
      <c r="H53" s="135"/>
      <c r="I53" s="135"/>
      <c r="J53" s="135"/>
      <c r="K53" s="135"/>
      <c r="L53" s="138"/>
    </row>
    <row r="54" spans="1:12" ht="19.899999999999999" customHeight="1">
      <c r="A54" s="139" t="s">
        <v>1102</v>
      </c>
      <c r="B54" s="131"/>
      <c r="C54" s="131">
        <v>6493</v>
      </c>
      <c r="D54" s="131"/>
      <c r="E54" s="58" t="e">
        <f t="shared" si="6"/>
        <v>#DIV/0!</v>
      </c>
      <c r="F54" s="58">
        <f t="shared" si="7"/>
        <v>0</v>
      </c>
      <c r="G54" s="135"/>
      <c r="H54" s="135"/>
      <c r="I54" s="135"/>
      <c r="J54" s="135"/>
      <c r="K54" s="135"/>
      <c r="L54" s="138"/>
    </row>
    <row r="55" spans="1:12" ht="19.899999999999999" customHeight="1">
      <c r="A55" s="135" t="s">
        <v>1103</v>
      </c>
      <c r="B55" s="131"/>
      <c r="C55" s="131">
        <v>115</v>
      </c>
      <c r="D55" s="131"/>
      <c r="E55" s="58" t="e">
        <f t="shared" si="6"/>
        <v>#DIV/0!</v>
      </c>
      <c r="F55" s="58">
        <f t="shared" si="7"/>
        <v>0</v>
      </c>
      <c r="G55" s="135" t="s">
        <v>0</v>
      </c>
      <c r="H55" s="135"/>
      <c r="I55" s="135"/>
      <c r="J55" s="135"/>
      <c r="K55" s="135"/>
      <c r="L55" s="138"/>
    </row>
    <row r="56" spans="1:12" ht="19.899999999999999" customHeight="1">
      <c r="A56" s="53" t="s">
        <v>1104</v>
      </c>
      <c r="B56" s="42">
        <f>SUM(B57:B77)</f>
        <v>42750</v>
      </c>
      <c r="C56" s="42">
        <f>SUM(C57:C77)</f>
        <v>20955</v>
      </c>
      <c r="D56" s="42">
        <f>SUM(D57:D77)</f>
        <v>0</v>
      </c>
      <c r="E56" s="44">
        <f t="shared" si="6"/>
        <v>0</v>
      </c>
      <c r="F56" s="44">
        <f t="shared" si="7"/>
        <v>0</v>
      </c>
      <c r="G56" s="135" t="s">
        <v>0</v>
      </c>
      <c r="H56" s="135"/>
      <c r="I56" s="135"/>
      <c r="J56" s="135"/>
      <c r="K56" s="135"/>
      <c r="L56" s="138"/>
    </row>
    <row r="57" spans="1:12" ht="19.899999999999999" customHeight="1">
      <c r="A57" s="135" t="s">
        <v>1105</v>
      </c>
      <c r="B57" s="223">
        <v>400</v>
      </c>
      <c r="C57" s="131">
        <v>391</v>
      </c>
      <c r="D57" s="131"/>
      <c r="E57" s="58">
        <f t="shared" si="6"/>
        <v>0</v>
      </c>
      <c r="F57" s="58">
        <f t="shared" si="7"/>
        <v>0</v>
      </c>
      <c r="G57" s="135" t="s">
        <v>0</v>
      </c>
      <c r="H57" s="135"/>
      <c r="I57" s="135"/>
      <c r="J57" s="135"/>
      <c r="K57" s="135"/>
      <c r="L57" s="138"/>
    </row>
    <row r="58" spans="1:12" ht="19.899999999999999" customHeight="1">
      <c r="A58" s="135" t="s">
        <v>1106</v>
      </c>
      <c r="B58" s="223"/>
      <c r="C58" s="131"/>
      <c r="D58" s="131"/>
      <c r="E58" s="58" t="e">
        <f t="shared" si="6"/>
        <v>#DIV/0!</v>
      </c>
      <c r="F58" s="58" t="e">
        <f t="shared" si="7"/>
        <v>#DIV/0!</v>
      </c>
      <c r="G58" s="135"/>
      <c r="H58" s="135"/>
      <c r="I58" s="135"/>
      <c r="J58" s="135"/>
      <c r="K58" s="135"/>
      <c r="L58" s="138"/>
    </row>
    <row r="59" spans="1:12" ht="19.899999999999999" customHeight="1">
      <c r="A59" s="135" t="s">
        <v>1107</v>
      </c>
      <c r="B59" s="223"/>
      <c r="C59" s="131"/>
      <c r="D59" s="131"/>
      <c r="E59" s="58" t="e">
        <f t="shared" si="6"/>
        <v>#DIV/0!</v>
      </c>
      <c r="F59" s="58" t="e">
        <f t="shared" si="7"/>
        <v>#DIV/0!</v>
      </c>
      <c r="G59" s="135"/>
      <c r="H59" s="135"/>
      <c r="I59" s="135"/>
      <c r="J59" s="135"/>
      <c r="K59" s="135"/>
      <c r="L59" s="138"/>
    </row>
    <row r="60" spans="1:12" ht="19.899999999999999" customHeight="1">
      <c r="A60" s="135" t="s">
        <v>1108</v>
      </c>
      <c r="B60" s="223"/>
      <c r="C60" s="131"/>
      <c r="D60" s="131"/>
      <c r="E60" s="58" t="e">
        <f t="shared" si="6"/>
        <v>#DIV/0!</v>
      </c>
      <c r="F60" s="58" t="e">
        <f t="shared" si="7"/>
        <v>#DIV/0!</v>
      </c>
      <c r="G60" s="135"/>
      <c r="H60" s="135"/>
      <c r="I60" s="135"/>
      <c r="J60" s="135"/>
      <c r="K60" s="132"/>
      <c r="L60" s="138"/>
    </row>
    <row r="61" spans="1:12" ht="19.899999999999999" customHeight="1">
      <c r="A61" s="135" t="s">
        <v>1109</v>
      </c>
      <c r="B61" s="223">
        <v>10000</v>
      </c>
      <c r="C61" s="131"/>
      <c r="D61" s="131"/>
      <c r="E61" s="58">
        <f t="shared" si="6"/>
        <v>0</v>
      </c>
      <c r="F61" s="58" t="e">
        <f t="shared" si="7"/>
        <v>#DIV/0!</v>
      </c>
      <c r="G61" s="135"/>
      <c r="H61" s="135"/>
      <c r="I61" s="135"/>
      <c r="J61" s="135"/>
      <c r="K61" s="132"/>
      <c r="L61" s="138"/>
    </row>
    <row r="62" spans="1:12" ht="19.899999999999999" customHeight="1">
      <c r="A62" s="135" t="s">
        <v>1110</v>
      </c>
      <c r="B62" s="223">
        <v>300</v>
      </c>
      <c r="C62" s="131">
        <v>517</v>
      </c>
      <c r="D62" s="131"/>
      <c r="E62" s="58">
        <f t="shared" si="6"/>
        <v>0</v>
      </c>
      <c r="F62" s="58">
        <f t="shared" si="7"/>
        <v>0</v>
      </c>
      <c r="G62" s="135"/>
      <c r="H62" s="135"/>
      <c r="I62" s="135"/>
      <c r="J62" s="135"/>
      <c r="K62" s="132"/>
      <c r="L62" s="138"/>
    </row>
    <row r="63" spans="1:12" ht="19.899999999999999" customHeight="1">
      <c r="A63" s="135" t="s">
        <v>1111</v>
      </c>
      <c r="B63" s="223">
        <v>150</v>
      </c>
      <c r="C63" s="131">
        <v>5</v>
      </c>
      <c r="D63" s="131"/>
      <c r="E63" s="58">
        <f t="shared" si="6"/>
        <v>0</v>
      </c>
      <c r="F63" s="58">
        <f t="shared" si="7"/>
        <v>0</v>
      </c>
      <c r="G63" s="135"/>
      <c r="H63" s="135"/>
      <c r="I63" s="135"/>
      <c r="J63" s="135"/>
      <c r="K63" s="132"/>
      <c r="L63" s="138"/>
    </row>
    <row r="64" spans="1:12" ht="19.899999999999999" customHeight="1">
      <c r="A64" s="135" t="s">
        <v>1112</v>
      </c>
      <c r="B64" s="223">
        <v>1500</v>
      </c>
      <c r="C64" s="131">
        <v>10</v>
      </c>
      <c r="D64" s="131"/>
      <c r="E64" s="58">
        <f t="shared" si="6"/>
        <v>0</v>
      </c>
      <c r="F64" s="58">
        <f t="shared" si="7"/>
        <v>0</v>
      </c>
      <c r="G64" s="135"/>
      <c r="H64" s="135"/>
      <c r="I64" s="135"/>
      <c r="J64" s="135"/>
      <c r="K64" s="142"/>
      <c r="L64" s="143"/>
    </row>
    <row r="65" spans="1:12" s="122" customFormat="1" ht="19.899999999999999" customHeight="1">
      <c r="A65" s="135" t="s">
        <v>1113</v>
      </c>
      <c r="B65" s="223">
        <v>1600</v>
      </c>
      <c r="C65" s="131">
        <v>104</v>
      </c>
      <c r="D65" s="131"/>
      <c r="E65" s="144">
        <f t="shared" si="6"/>
        <v>0</v>
      </c>
      <c r="F65" s="144">
        <f t="shared" si="7"/>
        <v>0</v>
      </c>
      <c r="G65" s="135"/>
      <c r="H65" s="135"/>
      <c r="I65" s="135"/>
      <c r="J65" s="135"/>
      <c r="K65" s="142"/>
      <c r="L65" s="143"/>
    </row>
    <row r="66" spans="1:12" ht="19.899999999999999" customHeight="1">
      <c r="A66" s="135" t="s">
        <v>1114</v>
      </c>
      <c r="B66" s="223">
        <v>1500</v>
      </c>
      <c r="C66" s="131">
        <v>1090</v>
      </c>
      <c r="D66" s="131"/>
      <c r="E66" s="58">
        <f t="shared" si="6"/>
        <v>0</v>
      </c>
      <c r="F66" s="58">
        <f t="shared" si="7"/>
        <v>0</v>
      </c>
      <c r="G66" s="135"/>
      <c r="H66" s="135"/>
      <c r="I66" s="135"/>
      <c r="J66" s="135"/>
      <c r="K66" s="77"/>
      <c r="L66" s="138"/>
    </row>
    <row r="67" spans="1:12" ht="19.899999999999999" customHeight="1">
      <c r="A67" s="135" t="s">
        <v>1115</v>
      </c>
      <c r="B67" s="223">
        <v>1600</v>
      </c>
      <c r="C67" s="131">
        <v>1542</v>
      </c>
      <c r="D67" s="131"/>
      <c r="E67" s="58">
        <f t="shared" si="6"/>
        <v>0</v>
      </c>
      <c r="F67" s="58">
        <f t="shared" si="7"/>
        <v>0</v>
      </c>
      <c r="G67" s="135"/>
      <c r="H67" s="135"/>
      <c r="I67" s="135"/>
      <c r="J67" s="135"/>
      <c r="K67" s="77"/>
      <c r="L67" s="138"/>
    </row>
    <row r="68" spans="1:12" ht="19.899999999999999" customHeight="1">
      <c r="A68" s="135" t="s">
        <v>1116</v>
      </c>
      <c r="B68" s="223">
        <v>20000</v>
      </c>
      <c r="C68" s="131">
        <v>13571</v>
      </c>
      <c r="D68" s="131"/>
      <c r="E68" s="58">
        <f t="shared" si="6"/>
        <v>0</v>
      </c>
      <c r="F68" s="58">
        <f t="shared" si="7"/>
        <v>0</v>
      </c>
      <c r="G68" s="135"/>
      <c r="H68" s="135"/>
      <c r="I68" s="135"/>
      <c r="J68" s="135"/>
      <c r="K68" s="77"/>
      <c r="L68" s="138"/>
    </row>
    <row r="69" spans="1:12" ht="19.899999999999999" customHeight="1">
      <c r="A69" s="135" t="s">
        <v>1117</v>
      </c>
      <c r="B69" s="223">
        <v>5000</v>
      </c>
      <c r="C69" s="131">
        <v>1208</v>
      </c>
      <c r="D69" s="131"/>
      <c r="E69" s="58">
        <f t="shared" si="6"/>
        <v>0</v>
      </c>
      <c r="F69" s="58">
        <f t="shared" si="7"/>
        <v>0</v>
      </c>
      <c r="G69" s="135"/>
      <c r="H69" s="135"/>
      <c r="I69" s="135"/>
      <c r="J69" s="135"/>
      <c r="K69" s="77"/>
      <c r="L69" s="138"/>
    </row>
    <row r="70" spans="1:12" ht="19.899999999999999" customHeight="1">
      <c r="A70" s="135" t="s">
        <v>1118</v>
      </c>
      <c r="B70" s="223">
        <v>100</v>
      </c>
      <c r="C70" s="131">
        <v>443</v>
      </c>
      <c r="D70" s="131"/>
      <c r="E70" s="58">
        <f t="shared" si="6"/>
        <v>0</v>
      </c>
      <c r="F70" s="58">
        <f t="shared" si="7"/>
        <v>0</v>
      </c>
      <c r="G70" s="135"/>
      <c r="H70" s="135"/>
      <c r="I70" s="135"/>
      <c r="J70" s="135"/>
      <c r="K70" s="77"/>
      <c r="L70" s="138"/>
    </row>
    <row r="71" spans="1:12" ht="19.899999999999999" customHeight="1">
      <c r="A71" s="135" t="s">
        <v>1119</v>
      </c>
      <c r="B71" s="223">
        <v>150</v>
      </c>
      <c r="C71" s="131">
        <v>673</v>
      </c>
      <c r="D71" s="131"/>
      <c r="E71" s="58">
        <f t="shared" si="6"/>
        <v>0</v>
      </c>
      <c r="F71" s="58">
        <f t="shared" si="7"/>
        <v>0</v>
      </c>
      <c r="G71" s="135"/>
      <c r="H71" s="135"/>
      <c r="I71" s="135"/>
      <c r="J71" s="135"/>
      <c r="K71" s="77"/>
      <c r="L71" s="138"/>
    </row>
    <row r="72" spans="1:12" ht="19.899999999999999" customHeight="1">
      <c r="A72" s="135" t="s">
        <v>1120</v>
      </c>
      <c r="B72" s="223"/>
      <c r="C72" s="131"/>
      <c r="D72" s="131"/>
      <c r="E72" s="58" t="e">
        <f t="shared" si="6"/>
        <v>#DIV/0!</v>
      </c>
      <c r="F72" s="58" t="e">
        <f t="shared" si="7"/>
        <v>#DIV/0!</v>
      </c>
      <c r="G72" s="135"/>
      <c r="H72" s="135"/>
      <c r="I72" s="135"/>
      <c r="J72" s="135"/>
      <c r="K72" s="77"/>
      <c r="L72" s="138"/>
    </row>
    <row r="73" spans="1:12" ht="19.899999999999999" customHeight="1">
      <c r="A73" s="135" t="s">
        <v>1121</v>
      </c>
      <c r="B73" s="223"/>
      <c r="C73" s="131"/>
      <c r="D73" s="131"/>
      <c r="E73" s="58" t="e">
        <f t="shared" si="6"/>
        <v>#DIV/0!</v>
      </c>
      <c r="F73" s="58" t="e">
        <f t="shared" si="7"/>
        <v>#DIV/0!</v>
      </c>
      <c r="G73" s="135"/>
      <c r="H73" s="135"/>
      <c r="I73" s="135"/>
      <c r="J73" s="135"/>
      <c r="K73" s="77"/>
      <c r="L73" s="138"/>
    </row>
    <row r="74" spans="1:12" ht="19.899999999999999" customHeight="1">
      <c r="A74" s="135" t="s">
        <v>1122</v>
      </c>
      <c r="B74" s="223">
        <v>400</v>
      </c>
      <c r="C74" s="131">
        <v>728</v>
      </c>
      <c r="D74" s="131"/>
      <c r="E74" s="58">
        <f t="shared" si="6"/>
        <v>0</v>
      </c>
      <c r="F74" s="58">
        <f t="shared" si="7"/>
        <v>0</v>
      </c>
      <c r="G74" s="135"/>
      <c r="H74" s="135"/>
      <c r="I74" s="135"/>
      <c r="J74" s="135"/>
      <c r="K74" s="77"/>
      <c r="L74" s="138"/>
    </row>
    <row r="75" spans="1:12" ht="19.899999999999999" customHeight="1">
      <c r="A75" s="135" t="s">
        <v>1123</v>
      </c>
      <c r="B75" s="223"/>
      <c r="C75" s="131"/>
      <c r="D75" s="131"/>
      <c r="E75" s="58" t="e">
        <f t="shared" si="6"/>
        <v>#DIV/0!</v>
      </c>
      <c r="F75" s="58" t="e">
        <f t="shared" si="7"/>
        <v>#DIV/0!</v>
      </c>
      <c r="G75" s="135"/>
      <c r="H75" s="135"/>
      <c r="I75" s="135"/>
      <c r="J75" s="135"/>
      <c r="K75" s="77"/>
      <c r="L75" s="138"/>
    </row>
    <row r="76" spans="1:12" ht="19.899999999999999" customHeight="1">
      <c r="A76" s="135" t="s">
        <v>1124</v>
      </c>
      <c r="B76" s="223">
        <v>50</v>
      </c>
      <c r="C76" s="131">
        <v>655</v>
      </c>
      <c r="D76" s="131"/>
      <c r="E76" s="58">
        <f t="shared" si="6"/>
        <v>0</v>
      </c>
      <c r="F76" s="58">
        <f t="shared" si="7"/>
        <v>0</v>
      </c>
      <c r="G76" s="145"/>
      <c r="H76" s="145"/>
      <c r="I76" s="145"/>
      <c r="J76" s="145"/>
      <c r="K76" s="77"/>
      <c r="L76" s="138"/>
    </row>
    <row r="77" spans="1:12" ht="19.899999999999999" customHeight="1">
      <c r="A77" s="138" t="s">
        <v>1125</v>
      </c>
      <c r="B77" s="223"/>
      <c r="C77" s="131">
        <v>18</v>
      </c>
      <c r="D77" s="131"/>
      <c r="E77" s="58" t="e">
        <f t="shared" si="6"/>
        <v>#DIV/0!</v>
      </c>
      <c r="F77" s="58">
        <f t="shared" si="7"/>
        <v>0</v>
      </c>
      <c r="G77" s="145"/>
      <c r="H77" s="145"/>
      <c r="I77" s="145"/>
      <c r="J77" s="145"/>
      <c r="K77" s="77"/>
      <c r="L77" s="138"/>
    </row>
    <row r="78" spans="1:12" ht="19.899999999999999" customHeight="1">
      <c r="A78" s="138"/>
      <c r="B78" s="63"/>
      <c r="C78" s="63"/>
      <c r="D78" s="63"/>
      <c r="E78" s="58"/>
      <c r="F78" s="146"/>
      <c r="G78" s="145"/>
      <c r="H78" s="147"/>
      <c r="I78" s="147"/>
      <c r="J78" s="147"/>
      <c r="K78" s="160"/>
      <c r="L78" s="138"/>
    </row>
    <row r="79" spans="1:12" ht="19.899999999999999" customHeight="1">
      <c r="A79" s="138"/>
      <c r="B79" s="63"/>
      <c r="C79" s="63"/>
      <c r="D79" s="63"/>
      <c r="E79" s="58"/>
      <c r="F79" s="146"/>
      <c r="G79" s="145"/>
      <c r="H79" s="147"/>
      <c r="I79" s="147"/>
      <c r="J79" s="147"/>
      <c r="K79" s="160"/>
      <c r="L79" s="138"/>
    </row>
    <row r="80" spans="1:12" ht="19.899999999999999" customHeight="1">
      <c r="A80" s="138"/>
      <c r="B80" s="63"/>
      <c r="C80" s="63"/>
      <c r="D80" s="63"/>
      <c r="E80" s="58"/>
      <c r="F80" s="146"/>
      <c r="G80" s="145"/>
      <c r="H80" s="147"/>
      <c r="I80" s="147"/>
      <c r="J80" s="147"/>
      <c r="K80" s="160"/>
      <c r="L80" s="138"/>
    </row>
    <row r="81" spans="1:12" ht="19.899999999999999" customHeight="1">
      <c r="A81" s="49" t="s">
        <v>1126</v>
      </c>
      <c r="B81" s="40">
        <f>B82+B83</f>
        <v>0</v>
      </c>
      <c r="C81" s="40">
        <f>C82+C83</f>
        <v>0</v>
      </c>
      <c r="D81" s="40">
        <f>D82+D83</f>
        <v>0</v>
      </c>
      <c r="E81" s="38" t="e">
        <f t="shared" ref="E81:E99" si="8">D81/B81*100</f>
        <v>#DIV/0!</v>
      </c>
      <c r="F81" s="148" t="e">
        <f t="shared" ref="F81:F99" si="9">D81/C81*100</f>
        <v>#DIV/0!</v>
      </c>
      <c r="G81" s="145"/>
      <c r="H81" s="147"/>
      <c r="I81" s="147"/>
      <c r="J81" s="147"/>
      <c r="K81" s="160"/>
      <c r="L81" s="138"/>
    </row>
    <row r="82" spans="1:12" ht="19.899999999999999" customHeight="1">
      <c r="A82" s="149" t="s">
        <v>1127</v>
      </c>
      <c r="B82" s="131"/>
      <c r="C82" s="131"/>
      <c r="D82" s="131"/>
      <c r="E82" s="150" t="e">
        <f t="shared" si="8"/>
        <v>#DIV/0!</v>
      </c>
      <c r="F82" s="151" t="e">
        <f t="shared" si="9"/>
        <v>#DIV/0!</v>
      </c>
      <c r="G82" s="145"/>
      <c r="H82" s="147"/>
      <c r="I82" s="147"/>
      <c r="J82" s="147"/>
      <c r="K82" s="160"/>
      <c r="L82" s="138"/>
    </row>
    <row r="83" spans="1:12" ht="19.899999999999999" customHeight="1">
      <c r="A83" s="149" t="s">
        <v>1128</v>
      </c>
      <c r="B83" s="131"/>
      <c r="C83" s="131"/>
      <c r="D83" s="131"/>
      <c r="E83" s="150" t="e">
        <f t="shared" si="8"/>
        <v>#DIV/0!</v>
      </c>
      <c r="F83" s="151" t="e">
        <f t="shared" si="9"/>
        <v>#DIV/0!</v>
      </c>
      <c r="G83" s="145"/>
      <c r="H83" s="147"/>
      <c r="I83" s="147"/>
      <c r="J83" s="147"/>
      <c r="K83" s="160"/>
      <c r="L83" s="138"/>
    </row>
    <row r="84" spans="1:12" ht="19.899999999999999" customHeight="1">
      <c r="A84" s="49" t="s">
        <v>1129</v>
      </c>
      <c r="B84" s="50"/>
      <c r="C84" s="50"/>
      <c r="D84" s="50"/>
      <c r="E84" s="38" t="e">
        <f t="shared" si="8"/>
        <v>#DIV/0!</v>
      </c>
      <c r="F84" s="148" t="e">
        <f t="shared" si="9"/>
        <v>#DIV/0!</v>
      </c>
      <c r="G84" s="145"/>
      <c r="H84" s="147"/>
      <c r="I84" s="147"/>
      <c r="J84" s="147"/>
      <c r="K84" s="160"/>
      <c r="L84" s="138"/>
    </row>
    <row r="85" spans="1:12" ht="19.899999999999999" customHeight="1">
      <c r="A85" s="76" t="s">
        <v>1130</v>
      </c>
      <c r="B85" s="50">
        <v>31339</v>
      </c>
      <c r="C85" s="50">
        <v>34236</v>
      </c>
      <c r="D85" s="50"/>
      <c r="E85" s="38">
        <f t="shared" si="8"/>
        <v>0</v>
      </c>
      <c r="F85" s="148">
        <f t="shared" si="9"/>
        <v>0</v>
      </c>
      <c r="G85" s="145"/>
      <c r="H85" s="147"/>
      <c r="I85" s="147"/>
      <c r="J85" s="147"/>
      <c r="K85" s="160"/>
      <c r="L85" s="138"/>
    </row>
    <row r="86" spans="1:12" ht="19.899999999999999" customHeight="1">
      <c r="A86" s="76" t="s">
        <v>1131</v>
      </c>
      <c r="B86" s="40">
        <f>B87+B88+B89</f>
        <v>46847</v>
      </c>
      <c r="C86" s="40">
        <f>C87+C88+C89</f>
        <v>66325</v>
      </c>
      <c r="D86" s="40">
        <f>D87+D88+D89</f>
        <v>46149</v>
      </c>
      <c r="E86" s="38">
        <f t="shared" si="8"/>
        <v>98.510043332550651</v>
      </c>
      <c r="F86" s="148">
        <f t="shared" si="9"/>
        <v>69.580098002261593</v>
      </c>
      <c r="G86" s="152" t="s">
        <v>1132</v>
      </c>
      <c r="H86" s="40"/>
      <c r="I86" s="40"/>
      <c r="J86" s="40"/>
      <c r="K86" s="38" t="e">
        <f t="shared" ref="K86:K99" si="10">J86/H86*100</f>
        <v>#DIV/0!</v>
      </c>
      <c r="L86" s="38" t="e">
        <f t="shared" ref="L86:L99" si="11">J86/I86*100</f>
        <v>#DIV/0!</v>
      </c>
    </row>
    <row r="87" spans="1:12" ht="19.899999999999999" customHeight="1">
      <c r="A87" s="153" t="s">
        <v>1133</v>
      </c>
      <c r="B87" s="131">
        <v>26847</v>
      </c>
      <c r="C87" s="37">
        <v>19361</v>
      </c>
      <c r="D87" s="131">
        <v>40000</v>
      </c>
      <c r="E87" s="150">
        <f t="shared" si="8"/>
        <v>148.99243863373934</v>
      </c>
      <c r="F87" s="150">
        <f t="shared" si="9"/>
        <v>206.6008987139094</v>
      </c>
      <c r="G87" s="154" t="s">
        <v>1134</v>
      </c>
      <c r="H87" s="40"/>
      <c r="I87" s="40"/>
      <c r="J87" s="40"/>
      <c r="K87" s="38" t="e">
        <f t="shared" si="10"/>
        <v>#DIV/0!</v>
      </c>
      <c r="L87" s="38" t="e">
        <f t="shared" si="11"/>
        <v>#DIV/0!</v>
      </c>
    </row>
    <row r="88" spans="1:12" ht="19.899999999999999" customHeight="1">
      <c r="A88" s="153" t="s">
        <v>1135</v>
      </c>
      <c r="B88" s="131"/>
      <c r="C88" s="131"/>
      <c r="D88" s="131"/>
      <c r="E88" s="150" t="e">
        <f t="shared" si="8"/>
        <v>#DIV/0!</v>
      </c>
      <c r="F88" s="150" t="e">
        <f t="shared" si="9"/>
        <v>#DIV/0!</v>
      </c>
      <c r="G88" s="155" t="s">
        <v>1136</v>
      </c>
      <c r="H88" s="40">
        <v>11705</v>
      </c>
      <c r="I88" s="40">
        <v>22517</v>
      </c>
      <c r="J88" s="40">
        <v>9812</v>
      </c>
      <c r="K88" s="38">
        <f t="shared" si="10"/>
        <v>83.827424177701843</v>
      </c>
      <c r="L88" s="38">
        <f t="shared" si="11"/>
        <v>43.575964826575472</v>
      </c>
    </row>
    <row r="89" spans="1:12" ht="19.899999999999999" customHeight="1">
      <c r="A89" s="153" t="s">
        <v>1137</v>
      </c>
      <c r="B89" s="131">
        <v>20000</v>
      </c>
      <c r="C89" s="37">
        <v>46964</v>
      </c>
      <c r="D89" s="131">
        <v>6149</v>
      </c>
      <c r="E89" s="150">
        <f t="shared" si="8"/>
        <v>30.745000000000001</v>
      </c>
      <c r="F89" s="150">
        <f t="shared" si="9"/>
        <v>13.093007409931012</v>
      </c>
      <c r="G89" s="155" t="s">
        <v>1138</v>
      </c>
      <c r="H89" s="40"/>
      <c r="I89" s="40"/>
      <c r="J89" s="40"/>
      <c r="K89" s="38" t="e">
        <f t="shared" si="10"/>
        <v>#DIV/0!</v>
      </c>
      <c r="L89" s="38" t="e">
        <f t="shared" si="11"/>
        <v>#DIV/0!</v>
      </c>
    </row>
    <row r="90" spans="1:12" ht="19.899999999999999" customHeight="1">
      <c r="A90" s="76" t="s">
        <v>1139</v>
      </c>
      <c r="B90" s="50"/>
      <c r="C90" s="50"/>
      <c r="D90" s="50"/>
      <c r="E90" s="38" t="e">
        <f t="shared" si="8"/>
        <v>#DIV/0!</v>
      </c>
      <c r="F90" s="38" t="e">
        <f t="shared" si="9"/>
        <v>#DIV/0!</v>
      </c>
      <c r="G90" s="156" t="s">
        <v>1140</v>
      </c>
      <c r="H90" s="40">
        <v>8068</v>
      </c>
      <c r="I90" s="40">
        <v>8111</v>
      </c>
      <c r="J90" s="40">
        <v>9588</v>
      </c>
      <c r="K90" s="38">
        <f t="shared" si="10"/>
        <v>118.83986117997026</v>
      </c>
      <c r="L90" s="38">
        <f t="shared" si="11"/>
        <v>118.20983849093822</v>
      </c>
    </row>
    <row r="91" spans="1:12" ht="19.899999999999999" customHeight="1">
      <c r="A91" s="76" t="s">
        <v>1141</v>
      </c>
      <c r="B91" s="50">
        <v>28000</v>
      </c>
      <c r="C91" s="50">
        <v>61800</v>
      </c>
      <c r="D91" s="50"/>
      <c r="E91" s="38">
        <f t="shared" si="8"/>
        <v>0</v>
      </c>
      <c r="F91" s="38">
        <f t="shared" si="9"/>
        <v>0</v>
      </c>
      <c r="G91" s="156" t="s">
        <v>1142</v>
      </c>
      <c r="H91" s="40"/>
      <c r="I91" s="40"/>
      <c r="J91" s="40"/>
      <c r="K91" s="38" t="e">
        <f t="shared" si="10"/>
        <v>#DIV/0!</v>
      </c>
      <c r="L91" s="38" t="e">
        <f t="shared" si="11"/>
        <v>#DIV/0!</v>
      </c>
    </row>
    <row r="92" spans="1:12" ht="19.899999999999999" customHeight="1">
      <c r="A92" s="156" t="s">
        <v>1143</v>
      </c>
      <c r="B92" s="156">
        <f>SUM(B93:B96)</f>
        <v>0</v>
      </c>
      <c r="C92" s="156">
        <f t="shared" ref="C92:J92" si="12">SUM(C93:C96)</f>
        <v>0</v>
      </c>
      <c r="D92" s="156">
        <f t="shared" si="12"/>
        <v>0</v>
      </c>
      <c r="E92" s="38" t="e">
        <f t="shared" si="8"/>
        <v>#DIV/0!</v>
      </c>
      <c r="F92" s="38" t="e">
        <f t="shared" si="9"/>
        <v>#DIV/0!</v>
      </c>
      <c r="G92" s="156" t="s">
        <v>1144</v>
      </c>
      <c r="H92" s="40">
        <f t="shared" si="12"/>
        <v>0</v>
      </c>
      <c r="I92" s="40">
        <f t="shared" si="12"/>
        <v>0</v>
      </c>
      <c r="J92" s="40">
        <f t="shared" si="12"/>
        <v>0</v>
      </c>
      <c r="K92" s="38" t="e">
        <f t="shared" si="10"/>
        <v>#DIV/0!</v>
      </c>
      <c r="L92" s="38" t="e">
        <f t="shared" si="11"/>
        <v>#DIV/0!</v>
      </c>
    </row>
    <row r="93" spans="1:12" ht="19.899999999999999" customHeight="1">
      <c r="A93" s="77" t="s">
        <v>1145</v>
      </c>
      <c r="B93" s="77"/>
      <c r="C93" s="77"/>
      <c r="D93" s="77"/>
      <c r="E93" s="150" t="e">
        <f t="shared" si="8"/>
        <v>#DIV/0!</v>
      </c>
      <c r="F93" s="150" t="e">
        <f t="shared" si="9"/>
        <v>#DIV/0!</v>
      </c>
      <c r="G93" s="77" t="s">
        <v>1146</v>
      </c>
      <c r="H93" s="138"/>
      <c r="I93" s="138"/>
      <c r="J93" s="138"/>
      <c r="K93" s="150" t="e">
        <f t="shared" si="10"/>
        <v>#DIV/0!</v>
      </c>
      <c r="L93" s="150" t="e">
        <f t="shared" si="11"/>
        <v>#DIV/0!</v>
      </c>
    </row>
    <row r="94" spans="1:12" ht="19.899999999999999" customHeight="1">
      <c r="A94" s="77" t="s">
        <v>1147</v>
      </c>
      <c r="B94" s="77"/>
      <c r="C94" s="77"/>
      <c r="D94" s="77"/>
      <c r="E94" s="150" t="e">
        <f t="shared" si="8"/>
        <v>#DIV/0!</v>
      </c>
      <c r="F94" s="150" t="e">
        <f t="shared" si="9"/>
        <v>#DIV/0!</v>
      </c>
      <c r="G94" s="77" t="s">
        <v>1148</v>
      </c>
      <c r="H94" s="138"/>
      <c r="I94" s="138"/>
      <c r="J94" s="138"/>
      <c r="K94" s="150" t="e">
        <f t="shared" si="10"/>
        <v>#DIV/0!</v>
      </c>
      <c r="L94" s="150" t="e">
        <f t="shared" si="11"/>
        <v>#DIV/0!</v>
      </c>
    </row>
    <row r="95" spans="1:12" ht="19.899999999999999" customHeight="1">
      <c r="A95" s="77" t="s">
        <v>1149</v>
      </c>
      <c r="B95" s="77"/>
      <c r="C95" s="77"/>
      <c r="D95" s="77"/>
      <c r="E95" s="150" t="e">
        <f t="shared" si="8"/>
        <v>#DIV/0!</v>
      </c>
      <c r="F95" s="150" t="e">
        <f t="shared" si="9"/>
        <v>#DIV/0!</v>
      </c>
      <c r="G95" s="77" t="s">
        <v>1150</v>
      </c>
      <c r="H95" s="138"/>
      <c r="I95" s="138"/>
      <c r="J95" s="138"/>
      <c r="K95" s="150" t="e">
        <f t="shared" si="10"/>
        <v>#DIV/0!</v>
      </c>
      <c r="L95" s="150" t="e">
        <f t="shared" si="11"/>
        <v>#DIV/0!</v>
      </c>
    </row>
    <row r="96" spans="1:12" ht="19.899999999999999" customHeight="1">
      <c r="A96" s="77" t="s">
        <v>1151</v>
      </c>
      <c r="B96" s="77"/>
      <c r="C96" s="77"/>
      <c r="D96" s="77"/>
      <c r="E96" s="150" t="e">
        <f t="shared" si="8"/>
        <v>#DIV/0!</v>
      </c>
      <c r="F96" s="150" t="e">
        <f t="shared" si="9"/>
        <v>#DIV/0!</v>
      </c>
      <c r="G96" s="77" t="s">
        <v>1152</v>
      </c>
      <c r="H96" s="138"/>
      <c r="I96" s="138"/>
      <c r="J96" s="138"/>
      <c r="K96" s="150" t="e">
        <f t="shared" si="10"/>
        <v>#DIV/0!</v>
      </c>
      <c r="L96" s="150" t="e">
        <f t="shared" si="11"/>
        <v>#DIV/0!</v>
      </c>
    </row>
    <row r="97" spans="1:12" ht="19.899999999999999" customHeight="1">
      <c r="A97" s="156" t="s">
        <v>1153</v>
      </c>
      <c r="B97" s="156">
        <v>28000</v>
      </c>
      <c r="C97" s="156">
        <v>8141</v>
      </c>
      <c r="D97" s="156">
        <v>38500</v>
      </c>
      <c r="E97" s="38">
        <f t="shared" si="8"/>
        <v>137.5</v>
      </c>
      <c r="F97" s="38">
        <f t="shared" si="9"/>
        <v>472.9148753224419</v>
      </c>
      <c r="G97" s="157" t="s">
        <v>1154</v>
      </c>
      <c r="H97" s="156"/>
      <c r="I97" s="156"/>
      <c r="J97" s="156"/>
      <c r="K97" s="38" t="e">
        <f t="shared" si="10"/>
        <v>#DIV/0!</v>
      </c>
      <c r="L97" s="38" t="e">
        <f t="shared" si="11"/>
        <v>#DIV/0!</v>
      </c>
    </row>
    <row r="98" spans="1:12" ht="19.899999999999999" customHeight="1">
      <c r="A98" s="157" t="s">
        <v>1155</v>
      </c>
      <c r="B98" s="156"/>
      <c r="C98" s="156"/>
      <c r="D98" s="156"/>
      <c r="E98" s="38" t="e">
        <f t="shared" si="8"/>
        <v>#DIV/0!</v>
      </c>
      <c r="F98" s="38" t="e">
        <f t="shared" si="9"/>
        <v>#DIV/0!</v>
      </c>
      <c r="G98" s="157" t="s">
        <v>1156</v>
      </c>
      <c r="H98" s="156"/>
      <c r="I98" s="156"/>
      <c r="J98" s="156"/>
      <c r="K98" s="38" t="e">
        <f t="shared" si="10"/>
        <v>#DIV/0!</v>
      </c>
      <c r="L98" s="38" t="e">
        <f t="shared" si="11"/>
        <v>#DIV/0!</v>
      </c>
    </row>
    <row r="99" spans="1:12" ht="19.899999999999999" customHeight="1">
      <c r="A99" s="157" t="s">
        <v>1157</v>
      </c>
      <c r="B99" s="156"/>
      <c r="C99" s="156"/>
      <c r="D99" s="156"/>
      <c r="E99" s="38" t="e">
        <f t="shared" si="8"/>
        <v>#DIV/0!</v>
      </c>
      <c r="F99" s="38" t="e">
        <f t="shared" si="9"/>
        <v>#DIV/0!</v>
      </c>
      <c r="G99" s="154" t="s">
        <v>1158</v>
      </c>
      <c r="H99" s="40">
        <v>25775</v>
      </c>
      <c r="I99" s="156">
        <v>33405</v>
      </c>
      <c r="J99" s="156"/>
      <c r="K99" s="38">
        <f t="shared" si="10"/>
        <v>0</v>
      </c>
      <c r="L99" s="38">
        <f t="shared" si="11"/>
        <v>0</v>
      </c>
    </row>
    <row r="100" spans="1:12" ht="19.899999999999999" customHeight="1">
      <c r="A100" s="138"/>
      <c r="B100" s="77"/>
      <c r="C100" s="77"/>
      <c r="D100" s="77"/>
      <c r="E100" s="138"/>
      <c r="F100" s="138"/>
      <c r="G100" s="132"/>
      <c r="H100" s="77"/>
      <c r="I100" s="77"/>
      <c r="J100" s="77"/>
      <c r="K100" s="138"/>
      <c r="L100" s="138"/>
    </row>
    <row r="101" spans="1:12" ht="19.899999999999999" customHeight="1">
      <c r="A101" s="138"/>
      <c r="B101" s="77"/>
      <c r="C101" s="77"/>
      <c r="D101" s="77"/>
      <c r="E101" s="138"/>
      <c r="F101" s="138"/>
      <c r="G101" s="132"/>
      <c r="H101" s="77"/>
      <c r="I101" s="77"/>
      <c r="J101" s="77"/>
      <c r="K101" s="138"/>
      <c r="L101" s="138"/>
    </row>
    <row r="102" spans="1:12" ht="19.899999999999999" customHeight="1">
      <c r="A102" s="77"/>
      <c r="B102" s="77"/>
      <c r="C102" s="77"/>
      <c r="D102" s="77"/>
      <c r="E102" s="138"/>
      <c r="F102" s="138"/>
      <c r="G102" s="77"/>
      <c r="H102" s="77"/>
      <c r="I102" s="77"/>
      <c r="J102" s="77"/>
      <c r="K102" s="138"/>
      <c r="L102" s="138"/>
    </row>
    <row r="103" spans="1:12" ht="19.899999999999999" customHeight="1">
      <c r="A103" s="77"/>
      <c r="B103" s="77"/>
      <c r="C103" s="77"/>
      <c r="D103" s="77"/>
      <c r="E103" s="138"/>
      <c r="F103" s="138"/>
      <c r="G103" s="77"/>
      <c r="H103" s="77"/>
      <c r="I103" s="77"/>
      <c r="J103" s="77"/>
      <c r="K103" s="138"/>
      <c r="L103" s="138"/>
    </row>
    <row r="104" spans="1:12" ht="19.899999999999999" customHeight="1">
      <c r="A104" s="158" t="s">
        <v>61</v>
      </c>
      <c r="B104" s="72">
        <f>B7+B8</f>
        <v>463550</v>
      </c>
      <c r="C104" s="72">
        <f t="shared" ref="C104:J104" si="13">C7+C8</f>
        <v>521251</v>
      </c>
      <c r="D104" s="72">
        <f t="shared" si="13"/>
        <v>223000</v>
      </c>
      <c r="E104" s="69">
        <f>D104/B104*100</f>
        <v>48.107000323589688</v>
      </c>
      <c r="F104" s="69">
        <f>D104/C104*100</f>
        <v>42.781692505146275</v>
      </c>
      <c r="G104" s="158" t="s">
        <v>1045</v>
      </c>
      <c r="H104" s="158">
        <f t="shared" si="13"/>
        <v>463550</v>
      </c>
      <c r="I104" s="158">
        <f t="shared" si="13"/>
        <v>521251</v>
      </c>
      <c r="J104" s="158">
        <f t="shared" si="13"/>
        <v>223000</v>
      </c>
      <c r="K104" s="69">
        <f>J104/H104*100</f>
        <v>48.107000323589688</v>
      </c>
      <c r="L104" s="69">
        <f>J104/I104*100</f>
        <v>42.781692505146275</v>
      </c>
    </row>
    <row r="105" spans="1:12">
      <c r="G105" s="159"/>
    </row>
    <row r="106" spans="1:12">
      <c r="G106" s="159"/>
    </row>
    <row r="107" spans="1:12">
      <c r="G107" s="159"/>
    </row>
    <row r="108" spans="1:12">
      <c r="G108" s="159"/>
      <c r="H108" s="224"/>
    </row>
    <row r="109" spans="1:12">
      <c r="G109" s="159"/>
      <c r="H109" s="224"/>
    </row>
    <row r="110" spans="1:12">
      <c r="G110" s="159"/>
    </row>
    <row r="111" spans="1:12">
      <c r="G111" s="159"/>
    </row>
    <row r="112" spans="1:12">
      <c r="G112" s="159"/>
    </row>
    <row r="113" spans="7:7">
      <c r="G113" s="159"/>
    </row>
    <row r="114" spans="7:7">
      <c r="G114" s="159"/>
    </row>
    <row r="115" spans="7:7">
      <c r="G115" s="159"/>
    </row>
    <row r="116" spans="7:7">
      <c r="G116" s="159"/>
    </row>
    <row r="117" spans="7:7">
      <c r="G117" s="159"/>
    </row>
    <row r="118" spans="7:7">
      <c r="G118" s="159"/>
    </row>
    <row r="119" spans="7:7">
      <c r="G119" s="159"/>
    </row>
    <row r="120" spans="7:7">
      <c r="G120" s="159"/>
    </row>
    <row r="121" spans="7:7">
      <c r="G121" s="159"/>
    </row>
    <row r="122" spans="7:7">
      <c r="G122" s="159"/>
    </row>
    <row r="123" spans="7:7">
      <c r="G123" s="159"/>
    </row>
  </sheetData>
  <protectedRanges>
    <protectedRange sqref="E51" name="区域1" securityDescriptor=""/>
    <protectedRange sqref="E31:E40" name="区域1_1" securityDescriptor=""/>
    <protectedRange sqref="E41:E50" name="区域1_2" securityDescriptor=""/>
    <protectedRange sqref="E52:E54" name="区域1_3" securityDescriptor=""/>
  </protectedRanges>
  <mergeCells count="10">
    <mergeCell ref="A2:L2"/>
    <mergeCell ref="A4:F4"/>
    <mergeCell ref="G4:L4"/>
    <mergeCell ref="D5:F5"/>
    <mergeCell ref="J5:L5"/>
    <mergeCell ref="A5:A6"/>
    <mergeCell ref="B5:B6"/>
    <mergeCell ref="C5:C6"/>
    <mergeCell ref="H5:H6"/>
    <mergeCell ref="I5:I6"/>
  </mergeCells>
  <phoneticPr fontId="31" type="noConversion"/>
  <printOptions horizontalCentered="1"/>
  <pageMargins left="0.47152777777777799" right="0.47152777777777799" top="0.59027777777777801" bottom="0.47152777777777799" header="0.31388888888888899" footer="0.31388888888888899"/>
  <pageSetup paperSize="9" scale="63" fitToHeight="0" orientation="landscape"/>
</worksheet>
</file>

<file path=xl/worksheets/sheet6.xml><?xml version="1.0" encoding="utf-8"?>
<worksheet xmlns="http://schemas.openxmlformats.org/spreadsheetml/2006/main" xmlns:r="http://schemas.openxmlformats.org/officeDocument/2006/relationships">
  <sheetPr>
    <tabColor rgb="FF92D050"/>
  </sheetPr>
  <dimension ref="A1:I211"/>
  <sheetViews>
    <sheetView showGridLines="0" showZeros="0" workbookViewId="0">
      <pane xSplit="2" ySplit="5" topLeftCell="C6" activePane="bottomRight" state="frozen"/>
      <selection pane="topRight" activeCell="C1" sqref="C1"/>
      <selection pane="bottomLeft" activeCell="A6" sqref="A6"/>
      <selection pane="bottomRight" activeCell="N20" sqref="N20"/>
    </sheetView>
  </sheetViews>
  <sheetFormatPr defaultColWidth="9" defaultRowHeight="13.5"/>
  <cols>
    <col min="1" max="1" width="9.375" style="18"/>
    <col min="2" max="2" width="45.25" style="18" customWidth="1"/>
    <col min="3" max="5" width="14" style="21" customWidth="1"/>
    <col min="6" max="6" width="14" style="242" customWidth="1"/>
    <col min="7" max="9" width="14" style="21" customWidth="1"/>
    <col min="10" max="16384" width="9" style="18"/>
  </cols>
  <sheetData>
    <row r="1" spans="1:9" ht="14.25">
      <c r="A1" s="22" t="s">
        <v>1159</v>
      </c>
    </row>
    <row r="2" spans="1:9" s="19" customFormat="1" ht="22.5">
      <c r="A2" s="260" t="s">
        <v>1160</v>
      </c>
      <c r="B2" s="260"/>
      <c r="C2" s="261"/>
      <c r="D2" s="261"/>
      <c r="E2" s="261"/>
      <c r="F2" s="261"/>
      <c r="G2" s="261"/>
      <c r="H2" s="261"/>
      <c r="I2" s="261"/>
    </row>
    <row r="3" spans="1:9" ht="18" customHeight="1">
      <c r="I3" s="23" t="s">
        <v>25</v>
      </c>
    </row>
    <row r="4" spans="1:9" s="20" customFormat="1" ht="31.5" customHeight="1">
      <c r="A4" s="278" t="s">
        <v>26</v>
      </c>
      <c r="B4" s="278"/>
      <c r="C4" s="271" t="s">
        <v>1161</v>
      </c>
      <c r="D4" s="271" t="s">
        <v>1162</v>
      </c>
      <c r="E4" s="271" t="s">
        <v>1163</v>
      </c>
      <c r="F4" s="281" t="s">
        <v>1164</v>
      </c>
      <c r="G4" s="271" t="s">
        <v>1165</v>
      </c>
      <c r="H4" s="271" t="s">
        <v>1166</v>
      </c>
      <c r="I4" s="271" t="s">
        <v>1167</v>
      </c>
    </row>
    <row r="5" spans="1:9" s="20" customFormat="1" ht="27" customHeight="1">
      <c r="A5" s="33" t="s">
        <v>30</v>
      </c>
      <c r="B5" s="33" t="s">
        <v>31</v>
      </c>
      <c r="C5" s="271"/>
      <c r="D5" s="271"/>
      <c r="E5" s="280"/>
      <c r="F5" s="281"/>
      <c r="G5" s="271"/>
      <c r="H5" s="271"/>
      <c r="I5" s="271"/>
    </row>
    <row r="6" spans="1:9" ht="20.100000000000001" customHeight="1">
      <c r="A6" s="28">
        <v>201</v>
      </c>
      <c r="B6" s="30" t="s">
        <v>64</v>
      </c>
      <c r="C6" s="240">
        <f>SUM(D6:I6)</f>
        <v>24684</v>
      </c>
      <c r="D6" s="240">
        <f>SUM(D7:D32)</f>
        <v>13184</v>
      </c>
      <c r="E6" s="240">
        <f t="shared" ref="E6:I6" si="0">SUM(E7:E32)</f>
        <v>6500</v>
      </c>
      <c r="F6" s="243">
        <f t="shared" si="0"/>
        <v>0</v>
      </c>
      <c r="G6" s="240">
        <f t="shared" si="0"/>
        <v>5000</v>
      </c>
      <c r="H6" s="240">
        <f t="shared" si="0"/>
        <v>0</v>
      </c>
      <c r="I6" s="240">
        <f t="shared" si="0"/>
        <v>0</v>
      </c>
    </row>
    <row r="7" spans="1:9" ht="20.100000000000001" customHeight="1">
      <c r="A7" s="119">
        <v>20101</v>
      </c>
      <c r="B7" s="119" t="s">
        <v>65</v>
      </c>
      <c r="C7" s="240">
        <f t="shared" ref="C7:C70" si="1">SUM(D7:I7)</f>
        <v>408</v>
      </c>
      <c r="D7" s="240">
        <v>408</v>
      </c>
      <c r="E7" s="240"/>
      <c r="F7" s="243"/>
      <c r="G7" s="240"/>
      <c r="H7" s="240"/>
      <c r="I7" s="240"/>
    </row>
    <row r="8" spans="1:9" ht="20.100000000000001" customHeight="1">
      <c r="A8" s="119">
        <v>20102</v>
      </c>
      <c r="B8" s="119" t="s">
        <v>77</v>
      </c>
      <c r="C8" s="240">
        <f t="shared" si="1"/>
        <v>304</v>
      </c>
      <c r="D8" s="240">
        <v>304</v>
      </c>
      <c r="E8" s="240"/>
      <c r="F8" s="243"/>
      <c r="G8" s="240"/>
      <c r="H8" s="240"/>
      <c r="I8" s="240"/>
    </row>
    <row r="9" spans="1:9" ht="20.100000000000001" customHeight="1">
      <c r="A9" s="119">
        <v>20103</v>
      </c>
      <c r="B9" s="119" t="s">
        <v>82</v>
      </c>
      <c r="C9" s="240">
        <f t="shared" si="1"/>
        <v>14965</v>
      </c>
      <c r="D9" s="240">
        <v>4965</v>
      </c>
      <c r="E9" s="240">
        <v>5000</v>
      </c>
      <c r="F9" s="243"/>
      <c r="G9" s="240">
        <v>5000</v>
      </c>
      <c r="H9" s="240"/>
      <c r="I9" s="240"/>
    </row>
    <row r="10" spans="1:9" ht="20.100000000000001" customHeight="1">
      <c r="A10" s="119">
        <v>20104</v>
      </c>
      <c r="B10" s="119" t="s">
        <v>89</v>
      </c>
      <c r="C10" s="240">
        <f t="shared" si="1"/>
        <v>500</v>
      </c>
      <c r="D10" s="240">
        <v>500</v>
      </c>
      <c r="E10" s="240"/>
      <c r="F10" s="243"/>
      <c r="G10" s="240"/>
      <c r="H10" s="240"/>
      <c r="I10" s="240"/>
    </row>
    <row r="11" spans="1:9" ht="20.100000000000001" customHeight="1">
      <c r="A11" s="119">
        <v>20105</v>
      </c>
      <c r="B11" s="120" t="s">
        <v>96</v>
      </c>
      <c r="C11" s="240">
        <f t="shared" si="1"/>
        <v>0</v>
      </c>
      <c r="D11" s="240"/>
      <c r="E11" s="240"/>
      <c r="F11" s="243"/>
      <c r="G11" s="240"/>
      <c r="H11" s="240"/>
      <c r="I11" s="240"/>
    </row>
    <row r="12" spans="1:9" ht="20.100000000000001" customHeight="1">
      <c r="A12" s="119">
        <v>20106</v>
      </c>
      <c r="B12" s="119" t="s">
        <v>103</v>
      </c>
      <c r="C12" s="240">
        <f t="shared" si="1"/>
        <v>2191</v>
      </c>
      <c r="D12" s="240">
        <v>691</v>
      </c>
      <c r="E12" s="240">
        <v>1500</v>
      </c>
      <c r="F12" s="243"/>
      <c r="G12" s="240"/>
      <c r="H12" s="240"/>
      <c r="I12" s="240"/>
    </row>
    <row r="13" spans="1:9" ht="20.100000000000001" customHeight="1">
      <c r="A13" s="119">
        <v>20107</v>
      </c>
      <c r="B13" s="119" t="s">
        <v>110</v>
      </c>
      <c r="C13" s="240">
        <f t="shared" si="1"/>
        <v>2000</v>
      </c>
      <c r="D13" s="240">
        <v>2000</v>
      </c>
      <c r="E13" s="240"/>
      <c r="F13" s="243"/>
      <c r="G13" s="240"/>
      <c r="H13" s="240"/>
      <c r="I13" s="240"/>
    </row>
    <row r="14" spans="1:9" ht="20.100000000000001" customHeight="1">
      <c r="A14" s="119">
        <v>20108</v>
      </c>
      <c r="B14" s="120" t="s">
        <v>113</v>
      </c>
      <c r="C14" s="240">
        <f t="shared" si="1"/>
        <v>206</v>
      </c>
      <c r="D14" s="240">
        <v>206</v>
      </c>
      <c r="E14" s="240"/>
      <c r="F14" s="243"/>
      <c r="G14" s="240"/>
      <c r="H14" s="240"/>
      <c r="I14" s="240"/>
    </row>
    <row r="15" spans="1:9" ht="20.100000000000001" customHeight="1">
      <c r="A15" s="119">
        <v>20109</v>
      </c>
      <c r="B15" s="119" t="s">
        <v>117</v>
      </c>
      <c r="C15" s="240">
        <f t="shared" si="1"/>
        <v>0</v>
      </c>
      <c r="D15" s="240"/>
      <c r="E15" s="240"/>
      <c r="F15" s="243"/>
      <c r="G15" s="240"/>
      <c r="H15" s="240"/>
      <c r="I15" s="240"/>
    </row>
    <row r="16" spans="1:9" ht="20.100000000000001" customHeight="1">
      <c r="A16" s="119">
        <v>20111</v>
      </c>
      <c r="B16" s="30" t="s">
        <v>125</v>
      </c>
      <c r="C16" s="240">
        <f t="shared" si="1"/>
        <v>1217</v>
      </c>
      <c r="D16" s="240">
        <v>1217</v>
      </c>
      <c r="E16" s="240"/>
      <c r="F16" s="244"/>
      <c r="G16" s="240"/>
      <c r="H16" s="240"/>
      <c r="I16" s="240"/>
    </row>
    <row r="17" spans="1:9" ht="20.100000000000001" customHeight="1">
      <c r="A17" s="119">
        <v>20113</v>
      </c>
      <c r="B17" s="30" t="s">
        <v>130</v>
      </c>
      <c r="C17" s="240">
        <f t="shared" si="1"/>
        <v>387</v>
      </c>
      <c r="D17" s="240">
        <v>387</v>
      </c>
      <c r="E17" s="240"/>
      <c r="F17" s="243"/>
      <c r="G17" s="240"/>
      <c r="H17" s="240"/>
      <c r="I17" s="240"/>
    </row>
    <row r="18" spans="1:9" ht="20.100000000000001" customHeight="1">
      <c r="A18" s="119">
        <v>20114</v>
      </c>
      <c r="B18" s="120" t="s">
        <v>137</v>
      </c>
      <c r="C18" s="240">
        <f t="shared" si="1"/>
        <v>0</v>
      </c>
      <c r="D18" s="240"/>
      <c r="E18" s="240"/>
      <c r="F18" s="243"/>
      <c r="G18" s="240"/>
      <c r="H18" s="240"/>
      <c r="I18" s="240"/>
    </row>
    <row r="19" spans="1:9" ht="20.100000000000001" customHeight="1">
      <c r="A19" s="119">
        <v>20123</v>
      </c>
      <c r="B19" s="119" t="s">
        <v>145</v>
      </c>
      <c r="C19" s="240">
        <f t="shared" si="1"/>
        <v>0</v>
      </c>
      <c r="D19" s="240"/>
      <c r="E19" s="240"/>
      <c r="F19" s="243"/>
      <c r="G19" s="240"/>
      <c r="H19" s="240"/>
      <c r="I19" s="240"/>
    </row>
    <row r="20" spans="1:9" ht="20.100000000000001" customHeight="1">
      <c r="A20" s="119">
        <v>20125</v>
      </c>
      <c r="B20" s="119" t="s">
        <v>148</v>
      </c>
      <c r="C20" s="240">
        <f t="shared" si="1"/>
        <v>0</v>
      </c>
      <c r="D20" s="240"/>
      <c r="E20" s="240"/>
      <c r="F20" s="243"/>
      <c r="G20" s="240"/>
      <c r="H20" s="240"/>
      <c r="I20" s="240"/>
    </row>
    <row r="21" spans="1:9" ht="20.100000000000001" customHeight="1">
      <c r="A21" s="119">
        <v>20126</v>
      </c>
      <c r="B21" s="120" t="s">
        <v>152</v>
      </c>
      <c r="C21" s="240">
        <f t="shared" si="1"/>
        <v>139</v>
      </c>
      <c r="D21" s="240">
        <v>139</v>
      </c>
      <c r="E21" s="240"/>
      <c r="F21" s="243"/>
      <c r="G21" s="240"/>
      <c r="H21" s="240"/>
      <c r="I21" s="240"/>
    </row>
    <row r="22" spans="1:9" ht="18.75" customHeight="1">
      <c r="A22" s="119">
        <v>20128</v>
      </c>
      <c r="B22" s="120" t="s">
        <v>155</v>
      </c>
      <c r="C22" s="240">
        <f t="shared" si="1"/>
        <v>36</v>
      </c>
      <c r="D22" s="240">
        <v>36</v>
      </c>
      <c r="E22" s="240"/>
      <c r="F22" s="243"/>
      <c r="G22" s="240"/>
      <c r="H22" s="240"/>
      <c r="I22" s="240"/>
    </row>
    <row r="23" spans="1:9" ht="20.100000000000001" customHeight="1">
      <c r="A23" s="119">
        <v>20129</v>
      </c>
      <c r="B23" s="120" t="s">
        <v>157</v>
      </c>
      <c r="C23" s="240">
        <f t="shared" si="1"/>
        <v>224</v>
      </c>
      <c r="D23" s="240">
        <v>224</v>
      </c>
      <c r="E23" s="240"/>
      <c r="F23" s="243"/>
      <c r="G23" s="240"/>
      <c r="H23" s="240"/>
      <c r="I23" s="240"/>
    </row>
    <row r="24" spans="1:9" ht="20.100000000000001" customHeight="1">
      <c r="A24" s="119">
        <v>20131</v>
      </c>
      <c r="B24" s="120" t="s">
        <v>160</v>
      </c>
      <c r="C24" s="240">
        <f t="shared" si="1"/>
        <v>278</v>
      </c>
      <c r="D24" s="240">
        <v>278</v>
      </c>
      <c r="E24" s="240"/>
      <c r="F24" s="243"/>
      <c r="G24" s="240"/>
      <c r="H24" s="240"/>
      <c r="I24" s="240"/>
    </row>
    <row r="25" spans="1:9" ht="20.100000000000001" customHeight="1">
      <c r="A25" s="119">
        <v>20132</v>
      </c>
      <c r="B25" s="120" t="s">
        <v>163</v>
      </c>
      <c r="C25" s="240">
        <f t="shared" si="1"/>
        <v>325</v>
      </c>
      <c r="D25" s="240">
        <v>325</v>
      </c>
      <c r="E25" s="240"/>
      <c r="F25" s="243"/>
      <c r="G25" s="240"/>
      <c r="H25" s="240"/>
      <c r="I25" s="240"/>
    </row>
    <row r="26" spans="1:9" ht="20.100000000000001" customHeight="1">
      <c r="A26" s="119">
        <v>20133</v>
      </c>
      <c r="B26" s="120" t="s">
        <v>166</v>
      </c>
      <c r="C26" s="240">
        <f t="shared" si="1"/>
        <v>338</v>
      </c>
      <c r="D26" s="240">
        <v>338</v>
      </c>
      <c r="E26" s="240"/>
      <c r="F26" s="243"/>
      <c r="G26" s="240"/>
      <c r="H26" s="240"/>
      <c r="I26" s="240"/>
    </row>
    <row r="27" spans="1:9" ht="20.100000000000001" customHeight="1">
      <c r="A27" s="119">
        <v>20134</v>
      </c>
      <c r="B27" s="120" t="s">
        <v>169</v>
      </c>
      <c r="C27" s="240">
        <f t="shared" si="1"/>
        <v>130</v>
      </c>
      <c r="D27" s="240">
        <v>130</v>
      </c>
      <c r="E27" s="240"/>
      <c r="F27" s="243"/>
      <c r="G27" s="240"/>
      <c r="H27" s="240"/>
      <c r="I27" s="240"/>
    </row>
    <row r="28" spans="1:9" ht="20.100000000000001" customHeight="1">
      <c r="A28" s="119">
        <v>20135</v>
      </c>
      <c r="B28" s="120" t="s">
        <v>173</v>
      </c>
      <c r="C28" s="240">
        <f t="shared" si="1"/>
        <v>0</v>
      </c>
      <c r="D28" s="240"/>
      <c r="E28" s="240"/>
      <c r="F28" s="243"/>
      <c r="G28" s="240"/>
      <c r="H28" s="240"/>
      <c r="I28" s="240"/>
    </row>
    <row r="29" spans="1:9" ht="20.100000000000001" customHeight="1">
      <c r="A29" s="119">
        <v>20136</v>
      </c>
      <c r="B29" s="120" t="s">
        <v>175</v>
      </c>
      <c r="C29" s="240">
        <f t="shared" si="1"/>
        <v>1036</v>
      </c>
      <c r="D29" s="240">
        <v>1036</v>
      </c>
      <c r="E29" s="240"/>
      <c r="F29" s="243"/>
      <c r="G29" s="240"/>
      <c r="H29" s="240"/>
      <c r="I29" s="240"/>
    </row>
    <row r="30" spans="1:9" ht="20.100000000000001" customHeight="1">
      <c r="A30" s="119">
        <v>20137</v>
      </c>
      <c r="B30" s="119" t="s">
        <v>177</v>
      </c>
      <c r="C30" s="240">
        <f t="shared" si="1"/>
        <v>0</v>
      </c>
      <c r="D30" s="240"/>
      <c r="E30" s="240"/>
      <c r="F30" s="243"/>
      <c r="G30" s="240"/>
      <c r="H30" s="240"/>
      <c r="I30" s="240"/>
    </row>
    <row r="31" spans="1:9" ht="20.100000000000001" customHeight="1">
      <c r="A31" s="119">
        <v>20138</v>
      </c>
      <c r="B31" s="119" t="s">
        <v>180</v>
      </c>
      <c r="C31" s="240">
        <f t="shared" si="1"/>
        <v>0</v>
      </c>
      <c r="D31" s="240"/>
      <c r="E31" s="240"/>
      <c r="F31" s="243"/>
      <c r="G31" s="240"/>
      <c r="H31" s="240"/>
      <c r="I31" s="240"/>
    </row>
    <row r="32" spans="1:9" ht="20.100000000000001" customHeight="1">
      <c r="A32" s="119">
        <v>20199</v>
      </c>
      <c r="B32" s="119" t="s">
        <v>190</v>
      </c>
      <c r="C32" s="240">
        <f t="shared" si="1"/>
        <v>0</v>
      </c>
      <c r="D32" s="240"/>
      <c r="E32" s="240"/>
      <c r="F32" s="243"/>
      <c r="G32" s="240"/>
      <c r="H32" s="240"/>
      <c r="I32" s="240"/>
    </row>
    <row r="33" spans="1:9" ht="20.100000000000001" customHeight="1">
      <c r="A33" s="28">
        <v>202</v>
      </c>
      <c r="B33" s="30" t="s">
        <v>193</v>
      </c>
      <c r="C33" s="240">
        <f t="shared" si="1"/>
        <v>0</v>
      </c>
      <c r="D33" s="240"/>
      <c r="E33" s="240"/>
      <c r="F33" s="243"/>
      <c r="G33" s="240"/>
      <c r="H33" s="240"/>
      <c r="I33" s="240"/>
    </row>
    <row r="34" spans="1:9" ht="20.100000000000001" customHeight="1">
      <c r="A34" s="119">
        <v>20205</v>
      </c>
      <c r="B34" s="119" t="s">
        <v>194</v>
      </c>
      <c r="C34" s="240">
        <f t="shared" si="1"/>
        <v>0</v>
      </c>
      <c r="D34" s="240"/>
      <c r="E34" s="240"/>
      <c r="F34" s="243"/>
      <c r="G34" s="240"/>
      <c r="H34" s="240"/>
      <c r="I34" s="240"/>
    </row>
    <row r="35" spans="1:9" ht="20.100000000000001" customHeight="1">
      <c r="A35" s="119">
        <v>20299</v>
      </c>
      <c r="B35" s="119" t="s">
        <v>201</v>
      </c>
      <c r="C35" s="240">
        <f t="shared" si="1"/>
        <v>0</v>
      </c>
      <c r="D35" s="240"/>
      <c r="E35" s="240"/>
      <c r="F35" s="243"/>
      <c r="G35" s="240"/>
      <c r="H35" s="240"/>
      <c r="I35" s="240"/>
    </row>
    <row r="36" spans="1:9" ht="20.100000000000001" customHeight="1">
      <c r="A36" s="28">
        <v>203</v>
      </c>
      <c r="B36" s="30" t="s">
        <v>203</v>
      </c>
      <c r="C36" s="240">
        <f t="shared" si="1"/>
        <v>200</v>
      </c>
      <c r="D36" s="240">
        <f>SUM(D37:D38)</f>
        <v>200</v>
      </c>
      <c r="E36" s="240"/>
      <c r="F36" s="243"/>
      <c r="G36" s="240"/>
      <c r="H36" s="240"/>
      <c r="I36" s="240"/>
    </row>
    <row r="37" spans="1:9" ht="20.100000000000001" customHeight="1">
      <c r="A37" s="28">
        <v>20306</v>
      </c>
      <c r="B37" s="120" t="s">
        <v>212</v>
      </c>
      <c r="C37" s="240">
        <f t="shared" si="1"/>
        <v>200</v>
      </c>
      <c r="D37" s="240">
        <v>200</v>
      </c>
      <c r="E37" s="240"/>
      <c r="F37" s="243"/>
      <c r="G37" s="240"/>
      <c r="H37" s="240"/>
      <c r="I37" s="240"/>
    </row>
    <row r="38" spans="1:9" ht="20.100000000000001" customHeight="1">
      <c r="A38" s="28">
        <v>20399</v>
      </c>
      <c r="B38" s="120" t="s">
        <v>220</v>
      </c>
      <c r="C38" s="240">
        <f t="shared" si="1"/>
        <v>0</v>
      </c>
      <c r="D38" s="240"/>
      <c r="E38" s="240"/>
      <c r="F38" s="243"/>
      <c r="G38" s="240"/>
      <c r="H38" s="240"/>
      <c r="I38" s="240"/>
    </row>
    <row r="39" spans="1:9" ht="20.100000000000001" customHeight="1">
      <c r="A39" s="119">
        <v>204</v>
      </c>
      <c r="B39" s="30" t="s">
        <v>222</v>
      </c>
      <c r="C39" s="240">
        <f t="shared" si="1"/>
        <v>3265</v>
      </c>
      <c r="D39" s="240">
        <f>SUM(D40:D50)</f>
        <v>2265</v>
      </c>
      <c r="E39" s="240">
        <f t="shared" ref="E39:I39" si="2">SUM(E40:E50)</f>
        <v>1000</v>
      </c>
      <c r="F39" s="243"/>
      <c r="G39" s="240">
        <f t="shared" si="2"/>
        <v>0</v>
      </c>
      <c r="H39" s="240">
        <f t="shared" si="2"/>
        <v>0</v>
      </c>
      <c r="I39" s="240">
        <f t="shared" si="2"/>
        <v>0</v>
      </c>
    </row>
    <row r="40" spans="1:9" ht="20.100000000000001" customHeight="1">
      <c r="A40" s="119">
        <v>20401</v>
      </c>
      <c r="B40" s="119" t="s">
        <v>223</v>
      </c>
      <c r="C40" s="240">
        <f t="shared" si="1"/>
        <v>0</v>
      </c>
      <c r="D40" s="240"/>
      <c r="E40" s="240"/>
      <c r="F40" s="243"/>
      <c r="G40" s="240"/>
      <c r="H40" s="240"/>
      <c r="I40" s="240"/>
    </row>
    <row r="41" spans="1:9" ht="20.100000000000001" customHeight="1">
      <c r="A41" s="119">
        <v>20402</v>
      </c>
      <c r="B41" s="120" t="s">
        <v>226</v>
      </c>
      <c r="C41" s="240">
        <f t="shared" si="1"/>
        <v>1873</v>
      </c>
      <c r="D41" s="240">
        <v>1873</v>
      </c>
      <c r="E41" s="240"/>
      <c r="F41" s="244"/>
      <c r="G41" s="241"/>
      <c r="H41" s="241"/>
      <c r="I41" s="241"/>
    </row>
    <row r="42" spans="1:9" ht="20.100000000000001" customHeight="1">
      <c r="A42" s="119">
        <v>20403</v>
      </c>
      <c r="B42" s="119" t="s">
        <v>232</v>
      </c>
      <c r="C42" s="240">
        <f t="shared" si="1"/>
        <v>0</v>
      </c>
      <c r="D42" s="240"/>
      <c r="E42" s="240"/>
      <c r="F42" s="244"/>
      <c r="G42" s="241"/>
      <c r="H42" s="241"/>
      <c r="I42" s="241"/>
    </row>
    <row r="43" spans="1:9" ht="20.100000000000001" customHeight="1">
      <c r="A43" s="119">
        <v>20404</v>
      </c>
      <c r="B43" s="119" t="s">
        <v>235</v>
      </c>
      <c r="C43" s="240">
        <f t="shared" si="1"/>
        <v>0</v>
      </c>
      <c r="D43" s="240"/>
      <c r="E43" s="240"/>
      <c r="F43" s="244"/>
      <c r="G43" s="241"/>
      <c r="H43" s="241"/>
      <c r="I43" s="241"/>
    </row>
    <row r="44" spans="1:9" ht="20.100000000000001" customHeight="1">
      <c r="A44" s="119">
        <v>20405</v>
      </c>
      <c r="B44" s="30" t="s">
        <v>239</v>
      </c>
      <c r="C44" s="240">
        <f t="shared" si="1"/>
        <v>0</v>
      </c>
      <c r="D44" s="240"/>
      <c r="E44" s="240"/>
      <c r="F44" s="244"/>
      <c r="G44" s="241"/>
      <c r="H44" s="241"/>
      <c r="I44" s="241"/>
    </row>
    <row r="45" spans="1:9" ht="20.100000000000001" customHeight="1">
      <c r="A45" s="119">
        <v>20406</v>
      </c>
      <c r="B45" s="119" t="s">
        <v>244</v>
      </c>
      <c r="C45" s="240">
        <f t="shared" si="1"/>
        <v>1292</v>
      </c>
      <c r="D45" s="240">
        <v>292</v>
      </c>
      <c r="E45" s="240">
        <v>1000</v>
      </c>
      <c r="F45" s="244"/>
      <c r="G45" s="241"/>
      <c r="H45" s="241"/>
      <c r="I45" s="241"/>
    </row>
    <row r="46" spans="1:9" ht="20.100000000000001" customHeight="1">
      <c r="A46" s="119">
        <v>20407</v>
      </c>
      <c r="B46" s="119" t="s">
        <v>253</v>
      </c>
      <c r="C46" s="240">
        <f t="shared" si="1"/>
        <v>0</v>
      </c>
      <c r="D46" s="240"/>
      <c r="E46" s="240"/>
      <c r="F46" s="244"/>
      <c r="G46" s="241"/>
      <c r="H46" s="241"/>
      <c r="I46" s="241"/>
    </row>
    <row r="47" spans="1:9" ht="20.100000000000001" customHeight="1">
      <c r="A47" s="119">
        <v>20408</v>
      </c>
      <c r="B47" s="120" t="s">
        <v>258</v>
      </c>
      <c r="C47" s="240">
        <f t="shared" si="1"/>
        <v>0</v>
      </c>
      <c r="D47" s="240"/>
      <c r="E47" s="240"/>
      <c r="F47" s="244"/>
      <c r="G47" s="241"/>
      <c r="H47" s="241"/>
      <c r="I47" s="241"/>
    </row>
    <row r="48" spans="1:9" ht="20.100000000000001" customHeight="1">
      <c r="A48" s="119">
        <v>20409</v>
      </c>
      <c r="B48" s="30" t="s">
        <v>263</v>
      </c>
      <c r="C48" s="240">
        <f t="shared" si="1"/>
        <v>0</v>
      </c>
      <c r="D48" s="240"/>
      <c r="E48" s="240"/>
      <c r="F48" s="244"/>
      <c r="G48" s="241"/>
      <c r="H48" s="241"/>
      <c r="I48" s="241"/>
    </row>
    <row r="49" spans="1:9" ht="20.100000000000001" customHeight="1">
      <c r="A49" s="119">
        <v>20410</v>
      </c>
      <c r="B49" s="119" t="s">
        <v>267</v>
      </c>
      <c r="C49" s="240">
        <f t="shared" si="1"/>
        <v>0</v>
      </c>
      <c r="D49" s="240"/>
      <c r="E49" s="240"/>
      <c r="F49" s="244"/>
      <c r="G49" s="241"/>
      <c r="H49" s="241"/>
      <c r="I49" s="241"/>
    </row>
    <row r="50" spans="1:9" ht="20.100000000000001" customHeight="1">
      <c r="A50" s="119">
        <v>20499</v>
      </c>
      <c r="B50" s="119" t="s">
        <v>270</v>
      </c>
      <c r="C50" s="240">
        <f t="shared" si="1"/>
        <v>100</v>
      </c>
      <c r="D50" s="240">
        <v>100</v>
      </c>
      <c r="E50" s="240"/>
      <c r="F50" s="244"/>
      <c r="G50" s="241"/>
      <c r="H50" s="241"/>
      <c r="I50" s="241"/>
    </row>
    <row r="51" spans="1:9" ht="19.5" customHeight="1">
      <c r="A51" s="119">
        <v>205</v>
      </c>
      <c r="B51" s="30" t="s">
        <v>273</v>
      </c>
      <c r="C51" s="240">
        <f t="shared" si="1"/>
        <v>57776</v>
      </c>
      <c r="D51" s="240">
        <f>SUM(D52:D61)</f>
        <v>8127</v>
      </c>
      <c r="E51" s="240">
        <f t="shared" ref="E51:I51" si="3">SUM(E52:E61)</f>
        <v>32500</v>
      </c>
      <c r="F51" s="240">
        <f t="shared" si="3"/>
        <v>0</v>
      </c>
      <c r="G51" s="240">
        <f t="shared" si="3"/>
        <v>17149</v>
      </c>
      <c r="H51" s="240">
        <f t="shared" si="3"/>
        <v>0</v>
      </c>
      <c r="I51" s="240">
        <f t="shared" si="3"/>
        <v>0</v>
      </c>
    </row>
    <row r="52" spans="1:9" ht="20.100000000000001" customHeight="1">
      <c r="A52" s="119">
        <v>20501</v>
      </c>
      <c r="B52" s="120" t="s">
        <v>274</v>
      </c>
      <c r="C52" s="240">
        <f t="shared" si="1"/>
        <v>160</v>
      </c>
      <c r="D52" s="240">
        <v>160</v>
      </c>
      <c r="E52" s="240"/>
      <c r="F52" s="244"/>
      <c r="G52" s="241"/>
      <c r="H52" s="241"/>
      <c r="I52" s="241"/>
    </row>
    <row r="53" spans="1:9" ht="20.100000000000001" customHeight="1">
      <c r="A53" s="119">
        <v>20502</v>
      </c>
      <c r="B53" s="119" t="s">
        <v>276</v>
      </c>
      <c r="C53" s="240">
        <f t="shared" si="1"/>
        <v>53238</v>
      </c>
      <c r="D53" s="240">
        <v>6089</v>
      </c>
      <c r="E53" s="240">
        <v>30000</v>
      </c>
      <c r="F53" s="244"/>
      <c r="G53" s="241">
        <v>17149</v>
      </c>
      <c r="H53" s="241"/>
      <c r="I53" s="241"/>
    </row>
    <row r="54" spans="1:9" ht="20.100000000000001" customHeight="1">
      <c r="A54" s="119">
        <v>20503</v>
      </c>
      <c r="B54" s="119" t="s">
        <v>283</v>
      </c>
      <c r="C54" s="240">
        <f t="shared" si="1"/>
        <v>1754</v>
      </c>
      <c r="D54" s="240">
        <v>254</v>
      </c>
      <c r="E54" s="240">
        <v>1500</v>
      </c>
      <c r="F54" s="244"/>
      <c r="G54" s="241"/>
      <c r="H54" s="241"/>
      <c r="I54" s="241"/>
    </row>
    <row r="55" spans="1:9" ht="20.100000000000001" customHeight="1">
      <c r="A55" s="119">
        <v>20504</v>
      </c>
      <c r="B55" s="30" t="s">
        <v>289</v>
      </c>
      <c r="C55" s="240">
        <f t="shared" si="1"/>
        <v>0</v>
      </c>
      <c r="D55" s="240"/>
      <c r="E55" s="240"/>
      <c r="F55" s="244"/>
      <c r="G55" s="241"/>
      <c r="H55" s="241"/>
      <c r="I55" s="241"/>
    </row>
    <row r="56" spans="1:9" ht="20.100000000000001" customHeight="1">
      <c r="A56" s="119">
        <v>20505</v>
      </c>
      <c r="B56" s="120" t="s">
        <v>295</v>
      </c>
      <c r="C56" s="240">
        <f t="shared" si="1"/>
        <v>0</v>
      </c>
      <c r="D56" s="240"/>
      <c r="E56" s="240"/>
      <c r="F56" s="244"/>
      <c r="G56" s="241"/>
      <c r="H56" s="241"/>
      <c r="I56" s="241"/>
    </row>
    <row r="57" spans="1:9" ht="20.100000000000001" customHeight="1">
      <c r="A57" s="119">
        <v>20506</v>
      </c>
      <c r="B57" s="120" t="s">
        <v>299</v>
      </c>
      <c r="C57" s="240">
        <f t="shared" si="1"/>
        <v>0</v>
      </c>
      <c r="D57" s="240"/>
      <c r="E57" s="240"/>
      <c r="F57" s="244"/>
      <c r="G57" s="241"/>
      <c r="H57" s="241"/>
      <c r="I57" s="241"/>
    </row>
    <row r="58" spans="1:9" ht="20.100000000000001" customHeight="1">
      <c r="A58" s="119">
        <v>20507</v>
      </c>
      <c r="B58" s="119" t="s">
        <v>303</v>
      </c>
      <c r="C58" s="240">
        <f t="shared" si="1"/>
        <v>536</v>
      </c>
      <c r="D58" s="240">
        <v>536</v>
      </c>
      <c r="E58" s="240"/>
      <c r="F58" s="244"/>
      <c r="G58" s="241"/>
      <c r="H58" s="241"/>
      <c r="I58" s="241"/>
    </row>
    <row r="59" spans="1:9" ht="20.100000000000001" customHeight="1">
      <c r="A59" s="119">
        <v>20508</v>
      </c>
      <c r="B59" s="120" t="s">
        <v>307</v>
      </c>
      <c r="C59" s="240">
        <f t="shared" si="1"/>
        <v>1373</v>
      </c>
      <c r="D59" s="240">
        <v>373</v>
      </c>
      <c r="E59" s="240">
        <v>1000</v>
      </c>
      <c r="F59" s="244"/>
      <c r="G59" s="241"/>
      <c r="H59" s="241"/>
      <c r="I59" s="241"/>
    </row>
    <row r="60" spans="1:9" ht="20.100000000000001" customHeight="1">
      <c r="A60" s="119">
        <v>20509</v>
      </c>
      <c r="B60" s="119" t="s">
        <v>313</v>
      </c>
      <c r="C60" s="240">
        <f t="shared" si="1"/>
        <v>0</v>
      </c>
      <c r="D60" s="240"/>
      <c r="E60" s="240"/>
      <c r="F60" s="244"/>
      <c r="G60" s="241"/>
      <c r="H60" s="241"/>
      <c r="I60" s="241"/>
    </row>
    <row r="61" spans="1:9" ht="20.100000000000001" customHeight="1">
      <c r="A61" s="119">
        <v>20599</v>
      </c>
      <c r="B61" s="119" t="s">
        <v>320</v>
      </c>
      <c r="C61" s="240">
        <f t="shared" si="1"/>
        <v>715</v>
      </c>
      <c r="D61" s="240">
        <v>715</v>
      </c>
      <c r="E61" s="240"/>
      <c r="F61" s="244"/>
      <c r="G61" s="241"/>
      <c r="H61" s="241"/>
      <c r="I61" s="241"/>
    </row>
    <row r="62" spans="1:9" ht="20.100000000000001" customHeight="1">
      <c r="A62" s="119">
        <v>206</v>
      </c>
      <c r="B62" s="30" t="s">
        <v>322</v>
      </c>
      <c r="C62" s="240">
        <f t="shared" si="1"/>
        <v>266</v>
      </c>
      <c r="D62" s="240">
        <f>SUM(D63:D72)</f>
        <v>266</v>
      </c>
      <c r="E62" s="240"/>
      <c r="F62" s="244"/>
      <c r="G62" s="241"/>
      <c r="H62" s="241"/>
      <c r="I62" s="241"/>
    </row>
    <row r="63" spans="1:9" ht="20.100000000000001" customHeight="1">
      <c r="A63" s="119">
        <v>20601</v>
      </c>
      <c r="B63" s="120" t="s">
        <v>323</v>
      </c>
      <c r="C63" s="240">
        <f t="shared" si="1"/>
        <v>58</v>
      </c>
      <c r="D63" s="240">
        <v>58</v>
      </c>
      <c r="E63" s="240"/>
      <c r="F63" s="244"/>
      <c r="G63" s="241"/>
      <c r="H63" s="241"/>
      <c r="I63" s="241"/>
    </row>
    <row r="64" spans="1:9" ht="20.100000000000001" customHeight="1">
      <c r="A64" s="119">
        <v>20602</v>
      </c>
      <c r="B64" s="119" t="s">
        <v>325</v>
      </c>
      <c r="C64" s="240">
        <f t="shared" si="1"/>
        <v>0</v>
      </c>
      <c r="D64" s="240"/>
      <c r="E64" s="240"/>
      <c r="F64" s="244"/>
      <c r="G64" s="241"/>
      <c r="H64" s="241"/>
      <c r="I64" s="241"/>
    </row>
    <row r="65" spans="1:9" ht="20.100000000000001" customHeight="1">
      <c r="A65" s="119">
        <v>20603</v>
      </c>
      <c r="B65" s="120" t="s">
        <v>334</v>
      </c>
      <c r="C65" s="240">
        <f t="shared" si="1"/>
        <v>0</v>
      </c>
      <c r="D65" s="240"/>
      <c r="E65" s="240"/>
      <c r="F65" s="244"/>
      <c r="G65" s="241"/>
      <c r="H65" s="241"/>
      <c r="I65" s="241"/>
    </row>
    <row r="66" spans="1:9" ht="20.100000000000001" customHeight="1">
      <c r="A66" s="119">
        <v>20604</v>
      </c>
      <c r="B66" s="120" t="s">
        <v>339</v>
      </c>
      <c r="C66" s="240">
        <f t="shared" si="1"/>
        <v>0</v>
      </c>
      <c r="D66" s="240"/>
      <c r="E66" s="240"/>
      <c r="F66" s="244"/>
      <c r="G66" s="241"/>
      <c r="H66" s="241"/>
      <c r="I66" s="241"/>
    </row>
    <row r="67" spans="1:9" ht="20.100000000000001" customHeight="1">
      <c r="A67" s="119">
        <v>20605</v>
      </c>
      <c r="B67" s="120" t="s">
        <v>343</v>
      </c>
      <c r="C67" s="240">
        <f t="shared" si="1"/>
        <v>0</v>
      </c>
      <c r="D67" s="240"/>
      <c r="E67" s="240"/>
      <c r="F67" s="244"/>
      <c r="G67" s="241"/>
      <c r="H67" s="241"/>
      <c r="I67" s="241"/>
    </row>
    <row r="68" spans="1:9" ht="20.100000000000001" customHeight="1">
      <c r="A68" s="119">
        <v>20606</v>
      </c>
      <c r="B68" s="120" t="s">
        <v>347</v>
      </c>
      <c r="C68" s="240">
        <f t="shared" si="1"/>
        <v>0</v>
      </c>
      <c r="D68" s="240"/>
      <c r="E68" s="240"/>
      <c r="F68" s="244"/>
      <c r="G68" s="241"/>
      <c r="H68" s="241"/>
      <c r="I68" s="241"/>
    </row>
    <row r="69" spans="1:9" ht="20.100000000000001" customHeight="1">
      <c r="A69" s="119">
        <v>20607</v>
      </c>
      <c r="B69" s="119" t="s">
        <v>352</v>
      </c>
      <c r="C69" s="240">
        <f t="shared" si="1"/>
        <v>208</v>
      </c>
      <c r="D69" s="240">
        <v>208</v>
      </c>
      <c r="E69" s="240"/>
      <c r="F69" s="244"/>
      <c r="G69" s="241"/>
      <c r="H69" s="241"/>
      <c r="I69" s="241"/>
    </row>
    <row r="70" spans="1:9" ht="20.100000000000001" customHeight="1">
      <c r="A70" s="119">
        <v>20608</v>
      </c>
      <c r="B70" s="119" t="s">
        <v>358</v>
      </c>
      <c r="C70" s="240">
        <f t="shared" si="1"/>
        <v>0</v>
      </c>
      <c r="D70" s="240"/>
      <c r="E70" s="240"/>
      <c r="F70" s="244"/>
      <c r="G70" s="241"/>
      <c r="H70" s="241"/>
      <c r="I70" s="241"/>
    </row>
    <row r="71" spans="1:9" ht="20.100000000000001" customHeight="1">
      <c r="A71" s="119">
        <v>20609</v>
      </c>
      <c r="B71" s="30" t="s">
        <v>362</v>
      </c>
      <c r="C71" s="240">
        <f t="shared" ref="C71:C134" si="4">SUM(D71:I71)</f>
        <v>0</v>
      </c>
      <c r="D71" s="240"/>
      <c r="E71" s="240"/>
      <c r="F71" s="244"/>
      <c r="G71" s="241"/>
      <c r="H71" s="241"/>
      <c r="I71" s="241"/>
    </row>
    <row r="72" spans="1:9" ht="20.100000000000001" customHeight="1">
      <c r="A72" s="119">
        <v>20699</v>
      </c>
      <c r="B72" s="119" t="s">
        <v>366</v>
      </c>
      <c r="C72" s="240">
        <f t="shared" si="4"/>
        <v>0</v>
      </c>
      <c r="D72" s="240"/>
      <c r="E72" s="240"/>
      <c r="F72" s="244"/>
      <c r="G72" s="241"/>
      <c r="H72" s="241"/>
      <c r="I72" s="241"/>
    </row>
    <row r="73" spans="1:9" ht="20.100000000000001" customHeight="1">
      <c r="A73" s="119">
        <v>207</v>
      </c>
      <c r="B73" s="30" t="s">
        <v>371</v>
      </c>
      <c r="C73" s="240">
        <f t="shared" si="4"/>
        <v>2206</v>
      </c>
      <c r="D73" s="240">
        <f>SUM(D74:D79)</f>
        <v>1206</v>
      </c>
      <c r="E73" s="240">
        <f t="shared" ref="E73:I73" si="5">SUM(E74:E79)</f>
        <v>1000</v>
      </c>
      <c r="F73" s="244"/>
      <c r="G73" s="240">
        <f t="shared" si="5"/>
        <v>0</v>
      </c>
      <c r="H73" s="240">
        <f t="shared" si="5"/>
        <v>0</v>
      </c>
      <c r="I73" s="240">
        <f t="shared" si="5"/>
        <v>0</v>
      </c>
    </row>
    <row r="74" spans="1:9" ht="20.100000000000001" customHeight="1">
      <c r="A74" s="119">
        <v>20701</v>
      </c>
      <c r="B74" s="30" t="s">
        <v>372</v>
      </c>
      <c r="C74" s="240">
        <f t="shared" si="4"/>
        <v>1047</v>
      </c>
      <c r="D74" s="240">
        <v>547</v>
      </c>
      <c r="E74" s="240">
        <v>500</v>
      </c>
      <c r="F74" s="244"/>
      <c r="G74" s="241"/>
      <c r="H74" s="241"/>
      <c r="I74" s="241"/>
    </row>
    <row r="75" spans="1:9" ht="20.100000000000001" customHeight="1">
      <c r="A75" s="119">
        <v>20702</v>
      </c>
      <c r="B75" s="30" t="s">
        <v>385</v>
      </c>
      <c r="C75" s="240">
        <f t="shared" si="4"/>
        <v>53</v>
      </c>
      <c r="D75" s="240">
        <v>53</v>
      </c>
      <c r="E75" s="240"/>
      <c r="F75" s="244"/>
      <c r="G75" s="241"/>
      <c r="H75" s="241"/>
      <c r="I75" s="241"/>
    </row>
    <row r="76" spans="1:9" ht="20.100000000000001" customHeight="1">
      <c r="A76" s="119">
        <v>20703</v>
      </c>
      <c r="B76" s="30" t="s">
        <v>390</v>
      </c>
      <c r="C76" s="240">
        <f t="shared" si="4"/>
        <v>61</v>
      </c>
      <c r="D76" s="240">
        <v>61</v>
      </c>
      <c r="E76" s="240"/>
      <c r="F76" s="244"/>
      <c r="G76" s="241"/>
      <c r="H76" s="241"/>
      <c r="I76" s="241"/>
    </row>
    <row r="77" spans="1:9" ht="20.100000000000001" customHeight="1">
      <c r="A77" s="119">
        <v>20706</v>
      </c>
      <c r="B77" s="30" t="s">
        <v>398</v>
      </c>
      <c r="C77" s="240">
        <f t="shared" si="4"/>
        <v>0</v>
      </c>
      <c r="D77" s="240"/>
      <c r="E77" s="240"/>
      <c r="F77" s="244"/>
      <c r="G77" s="241"/>
      <c r="H77" s="241"/>
      <c r="I77" s="241"/>
    </row>
    <row r="78" spans="1:9" ht="20.100000000000001" customHeight="1">
      <c r="A78" s="119">
        <v>20708</v>
      </c>
      <c r="B78" s="30" t="s">
        <v>404</v>
      </c>
      <c r="C78" s="240">
        <f t="shared" si="4"/>
        <v>1045</v>
      </c>
      <c r="D78" s="240">
        <v>545</v>
      </c>
      <c r="E78" s="240">
        <v>500</v>
      </c>
      <c r="F78" s="244"/>
      <c r="G78" s="241"/>
      <c r="H78" s="241"/>
      <c r="I78" s="241"/>
    </row>
    <row r="79" spans="1:9" ht="20.100000000000001" customHeight="1">
      <c r="A79" s="119">
        <v>20799</v>
      </c>
      <c r="B79" s="30" t="s">
        <v>409</v>
      </c>
      <c r="C79" s="240">
        <f t="shared" si="4"/>
        <v>0</v>
      </c>
      <c r="D79" s="240"/>
      <c r="E79" s="240"/>
      <c r="F79" s="244"/>
      <c r="G79" s="241"/>
      <c r="H79" s="241"/>
      <c r="I79" s="241"/>
    </row>
    <row r="80" spans="1:9" ht="20.100000000000001" customHeight="1">
      <c r="A80" s="119">
        <v>208</v>
      </c>
      <c r="B80" s="30" t="s">
        <v>413</v>
      </c>
      <c r="C80" s="240">
        <f t="shared" si="4"/>
        <v>14709</v>
      </c>
      <c r="D80" s="240">
        <f>SUM(D81:D101)</f>
        <v>4609</v>
      </c>
      <c r="E80" s="240">
        <f t="shared" ref="E80:I80" si="6">SUM(E81:E101)</f>
        <v>6100</v>
      </c>
      <c r="F80" s="244">
        <f t="shared" si="6"/>
        <v>0</v>
      </c>
      <c r="G80" s="240">
        <f t="shared" si="6"/>
        <v>4000</v>
      </c>
      <c r="H80" s="240">
        <f t="shared" si="6"/>
        <v>0</v>
      </c>
      <c r="I80" s="240">
        <f t="shared" si="6"/>
        <v>0</v>
      </c>
    </row>
    <row r="81" spans="1:9" ht="20.100000000000001" customHeight="1">
      <c r="A81" s="119">
        <v>20801</v>
      </c>
      <c r="B81" s="30" t="s">
        <v>414</v>
      </c>
      <c r="C81" s="240">
        <f t="shared" si="4"/>
        <v>1351</v>
      </c>
      <c r="D81" s="240">
        <v>351</v>
      </c>
      <c r="E81" s="240">
        <v>1000</v>
      </c>
      <c r="F81" s="244"/>
      <c r="G81" s="241"/>
      <c r="H81" s="241"/>
      <c r="I81" s="241"/>
    </row>
    <row r="82" spans="1:9" ht="20.100000000000001" customHeight="1">
      <c r="A82" s="119">
        <v>20802</v>
      </c>
      <c r="B82" s="30" t="s">
        <v>428</v>
      </c>
      <c r="C82" s="240">
        <f t="shared" si="4"/>
        <v>1073</v>
      </c>
      <c r="D82" s="240">
        <v>1073</v>
      </c>
      <c r="E82" s="240"/>
      <c r="F82" s="244"/>
      <c r="G82" s="241"/>
      <c r="H82" s="241"/>
      <c r="I82" s="241"/>
    </row>
    <row r="83" spans="1:9" ht="20.100000000000001" customHeight="1">
      <c r="A83" s="119">
        <v>20804</v>
      </c>
      <c r="B83" s="30" t="s">
        <v>433</v>
      </c>
      <c r="C83" s="240">
        <f t="shared" si="4"/>
        <v>0</v>
      </c>
      <c r="D83" s="240"/>
      <c r="E83" s="240"/>
      <c r="F83" s="244"/>
      <c r="G83" s="241"/>
      <c r="H83" s="241"/>
      <c r="I83" s="241"/>
    </row>
    <row r="84" spans="1:9" ht="20.100000000000001" customHeight="1">
      <c r="A84" s="119">
        <v>20805</v>
      </c>
      <c r="B84" s="30" t="s">
        <v>435</v>
      </c>
      <c r="C84" s="240">
        <f t="shared" si="4"/>
        <v>4637</v>
      </c>
      <c r="D84" s="240">
        <v>137</v>
      </c>
      <c r="E84" s="240">
        <v>500</v>
      </c>
      <c r="F84" s="244"/>
      <c r="G84" s="241">
        <v>4000</v>
      </c>
      <c r="H84" s="241"/>
      <c r="I84" s="241"/>
    </row>
    <row r="85" spans="1:9" ht="20.100000000000001" customHeight="1">
      <c r="A85" s="119">
        <v>20806</v>
      </c>
      <c r="B85" s="30" t="s">
        <v>444</v>
      </c>
      <c r="C85" s="240">
        <f t="shared" si="4"/>
        <v>0</v>
      </c>
      <c r="D85" s="240"/>
      <c r="E85" s="240"/>
      <c r="F85" s="244"/>
      <c r="G85" s="241"/>
      <c r="H85" s="241"/>
      <c r="I85" s="241"/>
    </row>
    <row r="86" spans="1:9" ht="20.100000000000001" customHeight="1">
      <c r="A86" s="119">
        <v>20807</v>
      </c>
      <c r="B86" s="30" t="s">
        <v>448</v>
      </c>
      <c r="C86" s="240">
        <f t="shared" si="4"/>
        <v>1800</v>
      </c>
      <c r="D86" s="240"/>
      <c r="E86" s="240">
        <v>1800</v>
      </c>
      <c r="F86" s="244"/>
      <c r="G86" s="241"/>
      <c r="H86" s="241"/>
      <c r="I86" s="241"/>
    </row>
    <row r="87" spans="1:9" ht="20.100000000000001" customHeight="1">
      <c r="A87" s="119">
        <v>20808</v>
      </c>
      <c r="B87" s="30" t="s">
        <v>458</v>
      </c>
      <c r="C87" s="240">
        <f t="shared" si="4"/>
        <v>800</v>
      </c>
      <c r="D87" s="240"/>
      <c r="E87" s="240">
        <v>800</v>
      </c>
      <c r="F87" s="244"/>
      <c r="G87" s="241"/>
      <c r="H87" s="241"/>
      <c r="I87" s="241"/>
    </row>
    <row r="88" spans="1:9" ht="20.100000000000001" customHeight="1">
      <c r="A88" s="119">
        <v>20809</v>
      </c>
      <c r="B88" s="30" t="s">
        <v>467</v>
      </c>
      <c r="C88" s="240">
        <f t="shared" si="4"/>
        <v>0</v>
      </c>
      <c r="D88" s="240"/>
      <c r="E88" s="240"/>
      <c r="F88" s="244"/>
      <c r="G88" s="241"/>
      <c r="H88" s="241"/>
      <c r="I88" s="241"/>
    </row>
    <row r="89" spans="1:9" ht="20.100000000000001" customHeight="1">
      <c r="A89" s="119">
        <v>20810</v>
      </c>
      <c r="B89" s="30" t="s">
        <v>474</v>
      </c>
      <c r="C89" s="240">
        <f t="shared" si="4"/>
        <v>778</v>
      </c>
      <c r="D89" s="240">
        <v>778</v>
      </c>
      <c r="E89" s="240"/>
      <c r="F89" s="244"/>
      <c r="G89" s="241"/>
      <c r="H89" s="241"/>
      <c r="I89" s="241"/>
    </row>
    <row r="90" spans="1:9" ht="20.100000000000001" customHeight="1">
      <c r="A90" s="119">
        <v>20811</v>
      </c>
      <c r="B90" s="30" t="s">
        <v>482</v>
      </c>
      <c r="C90" s="240">
        <f t="shared" si="4"/>
        <v>627</v>
      </c>
      <c r="D90" s="240">
        <v>627</v>
      </c>
      <c r="E90" s="240"/>
      <c r="F90" s="244"/>
      <c r="G90" s="241"/>
      <c r="H90" s="241"/>
      <c r="I90" s="241"/>
    </row>
    <row r="91" spans="1:9" ht="20.100000000000001" customHeight="1">
      <c r="A91" s="119">
        <v>20816</v>
      </c>
      <c r="B91" s="30" t="s">
        <v>488</v>
      </c>
      <c r="C91" s="240">
        <f t="shared" si="4"/>
        <v>24</v>
      </c>
      <c r="D91" s="240">
        <v>24</v>
      </c>
      <c r="E91" s="240"/>
      <c r="F91" s="244"/>
      <c r="G91" s="241"/>
      <c r="H91" s="241"/>
      <c r="I91" s="241"/>
    </row>
    <row r="92" spans="1:9" ht="20.100000000000001" customHeight="1">
      <c r="A92" s="119">
        <v>20819</v>
      </c>
      <c r="B92" s="30" t="s">
        <v>490</v>
      </c>
      <c r="C92" s="240">
        <f t="shared" si="4"/>
        <v>2000</v>
      </c>
      <c r="D92" s="240"/>
      <c r="E92" s="240">
        <v>2000</v>
      </c>
      <c r="F92" s="244"/>
      <c r="G92" s="241"/>
      <c r="H92" s="241"/>
      <c r="I92" s="241"/>
    </row>
    <row r="93" spans="1:9" ht="20.100000000000001" customHeight="1">
      <c r="A93" s="119">
        <v>20820</v>
      </c>
      <c r="B93" s="30" t="s">
        <v>493</v>
      </c>
      <c r="C93" s="240">
        <f t="shared" si="4"/>
        <v>110</v>
      </c>
      <c r="D93" s="240">
        <v>110</v>
      </c>
      <c r="E93" s="240"/>
      <c r="F93" s="244"/>
      <c r="G93" s="241"/>
      <c r="H93" s="241"/>
      <c r="I93" s="241"/>
    </row>
    <row r="94" spans="1:9" ht="20.100000000000001" customHeight="1">
      <c r="A94" s="119">
        <v>20821</v>
      </c>
      <c r="B94" s="30" t="s">
        <v>496</v>
      </c>
      <c r="C94" s="240">
        <f t="shared" si="4"/>
        <v>500</v>
      </c>
      <c r="D94" s="240">
        <v>500</v>
      </c>
      <c r="E94" s="240"/>
      <c r="F94" s="244"/>
      <c r="G94" s="241"/>
      <c r="H94" s="241"/>
      <c r="I94" s="241"/>
    </row>
    <row r="95" spans="1:9" ht="20.100000000000001" customHeight="1">
      <c r="A95" s="119">
        <v>20824</v>
      </c>
      <c r="B95" s="30" t="s">
        <v>499</v>
      </c>
      <c r="C95" s="240">
        <f t="shared" si="4"/>
        <v>0</v>
      </c>
      <c r="D95" s="240"/>
      <c r="E95" s="240"/>
      <c r="F95" s="244"/>
      <c r="G95" s="241"/>
      <c r="H95" s="241"/>
      <c r="I95" s="241"/>
    </row>
    <row r="96" spans="1:9" ht="20.100000000000001" customHeight="1">
      <c r="A96" s="119">
        <v>20825</v>
      </c>
      <c r="B96" s="30" t="s">
        <v>502</v>
      </c>
      <c r="C96" s="240">
        <f t="shared" si="4"/>
        <v>0</v>
      </c>
      <c r="D96" s="240"/>
      <c r="E96" s="240"/>
      <c r="F96" s="244"/>
      <c r="G96" s="241"/>
      <c r="H96" s="241"/>
      <c r="I96" s="241"/>
    </row>
    <row r="97" spans="1:9" ht="20.100000000000001" customHeight="1">
      <c r="A97" s="119">
        <v>20826</v>
      </c>
      <c r="B97" s="30" t="s">
        <v>505</v>
      </c>
      <c r="C97" s="240">
        <f t="shared" si="4"/>
        <v>800</v>
      </c>
      <c r="D97" s="240">
        <v>800</v>
      </c>
      <c r="E97" s="240"/>
      <c r="F97" s="244"/>
      <c r="G97" s="241"/>
      <c r="H97" s="241"/>
      <c r="I97" s="241"/>
    </row>
    <row r="98" spans="1:9" ht="20.100000000000001" customHeight="1">
      <c r="A98" s="119">
        <v>20827</v>
      </c>
      <c r="B98" s="30" t="s">
        <v>509</v>
      </c>
      <c r="C98" s="240">
        <f t="shared" si="4"/>
        <v>0</v>
      </c>
      <c r="D98" s="240"/>
      <c r="E98" s="240"/>
      <c r="F98" s="244"/>
      <c r="G98" s="241"/>
      <c r="H98" s="241"/>
      <c r="I98" s="241"/>
    </row>
    <row r="99" spans="1:9" ht="20.100000000000001" customHeight="1">
      <c r="A99" s="119">
        <v>20828</v>
      </c>
      <c r="B99" s="28" t="s">
        <v>513</v>
      </c>
      <c r="C99" s="240">
        <f t="shared" si="4"/>
        <v>209</v>
      </c>
      <c r="D99" s="240">
        <v>209</v>
      </c>
      <c r="E99" s="240"/>
      <c r="F99" s="244"/>
      <c r="G99" s="241"/>
      <c r="H99" s="241"/>
      <c r="I99" s="241"/>
    </row>
    <row r="100" spans="1:9" ht="20.100000000000001" customHeight="1">
      <c r="A100" s="119">
        <v>20830</v>
      </c>
      <c r="B100" s="30" t="s">
        <v>517</v>
      </c>
      <c r="C100" s="240">
        <f t="shared" si="4"/>
        <v>0</v>
      </c>
      <c r="D100" s="240"/>
      <c r="E100" s="240"/>
      <c r="F100" s="244"/>
      <c r="G100" s="241"/>
      <c r="H100" s="241"/>
      <c r="I100" s="241"/>
    </row>
    <row r="101" spans="1:9" ht="20.100000000000001" customHeight="1">
      <c r="A101" s="119">
        <v>20899</v>
      </c>
      <c r="B101" s="30" t="s">
        <v>520</v>
      </c>
      <c r="C101" s="240">
        <f t="shared" si="4"/>
        <v>0</v>
      </c>
      <c r="D101" s="240"/>
      <c r="E101" s="240"/>
      <c r="F101" s="244"/>
      <c r="G101" s="241"/>
      <c r="H101" s="241"/>
      <c r="I101" s="241"/>
    </row>
    <row r="102" spans="1:9" ht="20.100000000000001" customHeight="1">
      <c r="A102" s="119">
        <v>210</v>
      </c>
      <c r="B102" s="30" t="s">
        <v>522</v>
      </c>
      <c r="C102" s="240">
        <f t="shared" si="4"/>
        <v>14746</v>
      </c>
      <c r="D102" s="240">
        <f>SUM(D103:D115)</f>
        <v>6746</v>
      </c>
      <c r="E102" s="240">
        <f t="shared" ref="E102:I102" si="7">SUM(E103:E115)</f>
        <v>8000</v>
      </c>
      <c r="F102" s="243">
        <f t="shared" si="7"/>
        <v>0</v>
      </c>
      <c r="G102" s="240">
        <f t="shared" si="7"/>
        <v>0</v>
      </c>
      <c r="H102" s="240">
        <f t="shared" si="7"/>
        <v>0</v>
      </c>
      <c r="I102" s="240">
        <f t="shared" si="7"/>
        <v>0</v>
      </c>
    </row>
    <row r="103" spans="1:9" ht="20.100000000000001" customHeight="1">
      <c r="A103" s="119">
        <v>21001</v>
      </c>
      <c r="B103" s="30" t="s">
        <v>523</v>
      </c>
      <c r="C103" s="240">
        <f t="shared" si="4"/>
        <v>705</v>
      </c>
      <c r="D103" s="240">
        <v>705</v>
      </c>
      <c r="E103" s="240"/>
      <c r="F103" s="244"/>
      <c r="G103" s="241"/>
      <c r="H103" s="241"/>
      <c r="I103" s="241"/>
    </row>
    <row r="104" spans="1:9" ht="20.100000000000001" customHeight="1">
      <c r="A104" s="119">
        <v>21002</v>
      </c>
      <c r="B104" s="30" t="s">
        <v>525</v>
      </c>
      <c r="C104" s="240">
        <f t="shared" si="4"/>
        <v>7143</v>
      </c>
      <c r="D104" s="240">
        <v>2143</v>
      </c>
      <c r="E104" s="240">
        <v>5000</v>
      </c>
      <c r="F104" s="244"/>
      <c r="G104" s="241"/>
      <c r="H104" s="241"/>
      <c r="I104" s="241"/>
    </row>
    <row r="105" spans="1:9" ht="20.100000000000001" customHeight="1">
      <c r="A105" s="119">
        <v>21003</v>
      </c>
      <c r="B105" s="30" t="s">
        <v>540</v>
      </c>
      <c r="C105" s="240">
        <f t="shared" si="4"/>
        <v>2265</v>
      </c>
      <c r="D105" s="240">
        <v>265</v>
      </c>
      <c r="E105" s="240">
        <v>2000</v>
      </c>
      <c r="F105" s="244"/>
      <c r="G105" s="241"/>
      <c r="H105" s="241"/>
      <c r="I105" s="241"/>
    </row>
    <row r="106" spans="1:9" ht="20.100000000000001" customHeight="1">
      <c r="A106" s="119">
        <v>21004</v>
      </c>
      <c r="B106" s="30" t="s">
        <v>544</v>
      </c>
      <c r="C106" s="240">
        <f t="shared" si="4"/>
        <v>1944</v>
      </c>
      <c r="D106" s="240">
        <v>1944</v>
      </c>
      <c r="E106" s="240"/>
      <c r="F106" s="244"/>
      <c r="G106" s="241"/>
      <c r="H106" s="241"/>
      <c r="I106" s="241"/>
    </row>
    <row r="107" spans="1:9" ht="20.100000000000001" customHeight="1">
      <c r="A107" s="119">
        <v>21006</v>
      </c>
      <c r="B107" s="30" t="s">
        <v>556</v>
      </c>
      <c r="C107" s="240">
        <f t="shared" si="4"/>
        <v>0</v>
      </c>
      <c r="D107" s="240"/>
      <c r="E107" s="240"/>
      <c r="F107" s="244"/>
      <c r="G107" s="241"/>
      <c r="H107" s="241"/>
      <c r="I107" s="241"/>
    </row>
    <row r="108" spans="1:9" ht="20.100000000000001" customHeight="1">
      <c r="A108" s="119">
        <v>21007</v>
      </c>
      <c r="B108" s="30" t="s">
        <v>559</v>
      </c>
      <c r="C108" s="240">
        <f t="shared" si="4"/>
        <v>92</v>
      </c>
      <c r="D108" s="240">
        <v>92</v>
      </c>
      <c r="E108" s="240"/>
      <c r="F108" s="244"/>
      <c r="G108" s="241"/>
      <c r="H108" s="241"/>
      <c r="I108" s="241"/>
    </row>
    <row r="109" spans="1:9" ht="20.100000000000001" customHeight="1">
      <c r="A109" s="119">
        <v>21011</v>
      </c>
      <c r="B109" s="30" t="s">
        <v>563</v>
      </c>
      <c r="C109" s="240">
        <f t="shared" si="4"/>
        <v>180</v>
      </c>
      <c r="D109" s="240">
        <v>180</v>
      </c>
      <c r="E109" s="240"/>
      <c r="F109" s="244"/>
      <c r="G109" s="241"/>
      <c r="H109" s="241"/>
      <c r="I109" s="241"/>
    </row>
    <row r="110" spans="1:9" ht="20.100000000000001" customHeight="1">
      <c r="A110" s="119">
        <v>21012</v>
      </c>
      <c r="B110" s="30" t="s">
        <v>568</v>
      </c>
      <c r="C110" s="240">
        <f t="shared" si="4"/>
        <v>500</v>
      </c>
      <c r="D110" s="240">
        <v>500</v>
      </c>
      <c r="E110" s="240"/>
      <c r="F110" s="244"/>
      <c r="G110" s="241"/>
      <c r="H110" s="241"/>
      <c r="I110" s="241"/>
    </row>
    <row r="111" spans="1:9" ht="20.100000000000001" customHeight="1">
      <c r="A111" s="119">
        <v>21013</v>
      </c>
      <c r="B111" s="30" t="s">
        <v>572</v>
      </c>
      <c r="C111" s="240">
        <f t="shared" si="4"/>
        <v>1000</v>
      </c>
      <c r="D111" s="240"/>
      <c r="E111" s="240">
        <v>1000</v>
      </c>
      <c r="F111" s="244"/>
      <c r="G111" s="241"/>
      <c r="H111" s="241"/>
      <c r="I111" s="241"/>
    </row>
    <row r="112" spans="1:9" ht="20.100000000000001" customHeight="1">
      <c r="A112" s="119">
        <v>21014</v>
      </c>
      <c r="B112" s="30" t="s">
        <v>576</v>
      </c>
      <c r="C112" s="240">
        <f t="shared" si="4"/>
        <v>0</v>
      </c>
      <c r="D112" s="240"/>
      <c r="E112" s="240"/>
      <c r="F112" s="244"/>
      <c r="G112" s="241"/>
      <c r="H112" s="241"/>
      <c r="I112" s="241"/>
    </row>
    <row r="113" spans="1:9" ht="20.100000000000001" customHeight="1">
      <c r="A113" s="119">
        <v>21015</v>
      </c>
      <c r="B113" s="30" t="s">
        <v>579</v>
      </c>
      <c r="C113" s="240">
        <f t="shared" si="4"/>
        <v>181</v>
      </c>
      <c r="D113" s="240">
        <v>181</v>
      </c>
      <c r="E113" s="240"/>
      <c r="F113" s="244"/>
      <c r="G113" s="241"/>
      <c r="H113" s="241"/>
      <c r="I113" s="241"/>
    </row>
    <row r="114" spans="1:9" ht="20.100000000000001" customHeight="1">
      <c r="A114" s="119">
        <v>21016</v>
      </c>
      <c r="B114" s="30" t="s">
        <v>583</v>
      </c>
      <c r="C114" s="240">
        <f t="shared" si="4"/>
        <v>636</v>
      </c>
      <c r="D114" s="240">
        <v>636</v>
      </c>
      <c r="E114" s="240"/>
      <c r="F114" s="244"/>
      <c r="G114" s="241"/>
      <c r="H114" s="241"/>
      <c r="I114" s="241"/>
    </row>
    <row r="115" spans="1:9" ht="20.100000000000001" customHeight="1">
      <c r="A115" s="119">
        <v>21099</v>
      </c>
      <c r="B115" s="30" t="s">
        <v>585</v>
      </c>
      <c r="C115" s="240">
        <f t="shared" si="4"/>
        <v>100</v>
      </c>
      <c r="D115" s="240">
        <v>100</v>
      </c>
      <c r="E115" s="240"/>
      <c r="F115" s="244"/>
      <c r="G115" s="241"/>
      <c r="H115" s="241"/>
      <c r="I115" s="241"/>
    </row>
    <row r="116" spans="1:9" ht="20.100000000000001" customHeight="1">
      <c r="A116" s="119">
        <v>211</v>
      </c>
      <c r="B116" s="30" t="s">
        <v>587</v>
      </c>
      <c r="C116" s="240">
        <f t="shared" si="4"/>
        <v>2500</v>
      </c>
      <c r="D116" s="240">
        <f>SUM(D117:D131)</f>
        <v>0</v>
      </c>
      <c r="E116" s="240">
        <f t="shared" ref="E116:I116" si="8">SUM(E117:E131)</f>
        <v>2500</v>
      </c>
      <c r="F116" s="244"/>
      <c r="G116" s="240">
        <f t="shared" si="8"/>
        <v>0</v>
      </c>
      <c r="H116" s="240">
        <f t="shared" si="8"/>
        <v>0</v>
      </c>
      <c r="I116" s="240">
        <f t="shared" si="8"/>
        <v>0</v>
      </c>
    </row>
    <row r="117" spans="1:9" ht="20.100000000000001" customHeight="1">
      <c r="A117" s="119">
        <v>21101</v>
      </c>
      <c r="B117" s="30" t="s">
        <v>588</v>
      </c>
      <c r="C117" s="240">
        <f t="shared" si="4"/>
        <v>0</v>
      </c>
      <c r="D117" s="240"/>
      <c r="E117" s="240"/>
      <c r="F117" s="244"/>
      <c r="G117" s="241"/>
      <c r="H117" s="241"/>
      <c r="I117" s="241"/>
    </row>
    <row r="118" spans="1:9" ht="20.100000000000001" customHeight="1">
      <c r="A118" s="119">
        <v>21102</v>
      </c>
      <c r="B118" s="30" t="s">
        <v>595</v>
      </c>
      <c r="C118" s="240">
        <f t="shared" si="4"/>
        <v>0</v>
      </c>
      <c r="D118" s="240"/>
      <c r="E118" s="240"/>
      <c r="F118" s="244"/>
      <c r="G118" s="241"/>
      <c r="H118" s="241"/>
      <c r="I118" s="241"/>
    </row>
    <row r="119" spans="1:9" ht="20.100000000000001" customHeight="1">
      <c r="A119" s="119">
        <v>21103</v>
      </c>
      <c r="B119" s="30" t="s">
        <v>599</v>
      </c>
      <c r="C119" s="240">
        <f t="shared" si="4"/>
        <v>2500</v>
      </c>
      <c r="D119" s="240"/>
      <c r="E119" s="240">
        <v>2500</v>
      </c>
      <c r="F119" s="244"/>
      <c r="G119" s="241"/>
      <c r="H119" s="241"/>
      <c r="I119" s="241"/>
    </row>
    <row r="120" spans="1:9" ht="20.100000000000001" customHeight="1">
      <c r="A120" s="119">
        <v>21104</v>
      </c>
      <c r="B120" s="30" t="s">
        <v>608</v>
      </c>
      <c r="C120" s="240">
        <f t="shared" si="4"/>
        <v>0</v>
      </c>
      <c r="D120" s="240"/>
      <c r="E120" s="240"/>
      <c r="F120" s="244"/>
      <c r="G120" s="241"/>
      <c r="H120" s="241"/>
      <c r="I120" s="241"/>
    </row>
    <row r="121" spans="1:9" ht="20.100000000000001" customHeight="1">
      <c r="A121" s="119">
        <v>21105</v>
      </c>
      <c r="B121" s="30" t="s">
        <v>615</v>
      </c>
      <c r="C121" s="240">
        <f t="shared" si="4"/>
        <v>0</v>
      </c>
      <c r="D121" s="240"/>
      <c r="E121" s="240"/>
      <c r="F121" s="244"/>
      <c r="G121" s="241"/>
      <c r="H121" s="241"/>
      <c r="I121" s="241"/>
    </row>
    <row r="122" spans="1:9" ht="20.100000000000001" customHeight="1">
      <c r="A122" s="119">
        <v>21106</v>
      </c>
      <c r="B122" s="30" t="s">
        <v>622</v>
      </c>
      <c r="C122" s="240">
        <f t="shared" si="4"/>
        <v>0</v>
      </c>
      <c r="D122" s="240"/>
      <c r="E122" s="240"/>
      <c r="F122" s="244"/>
      <c r="G122" s="241"/>
      <c r="H122" s="241"/>
      <c r="I122" s="241"/>
    </row>
    <row r="123" spans="1:9" ht="20.100000000000001" customHeight="1">
      <c r="A123" s="119">
        <v>21107</v>
      </c>
      <c r="B123" s="30" t="s">
        <v>628</v>
      </c>
      <c r="C123" s="240">
        <f t="shared" si="4"/>
        <v>0</v>
      </c>
      <c r="D123" s="240"/>
      <c r="E123" s="240"/>
      <c r="F123" s="244"/>
      <c r="G123" s="241"/>
      <c r="H123" s="241"/>
      <c r="I123" s="241"/>
    </row>
    <row r="124" spans="1:9" ht="20.100000000000001" customHeight="1">
      <c r="A124" s="119">
        <v>21108</v>
      </c>
      <c r="B124" s="30" t="s">
        <v>631</v>
      </c>
      <c r="C124" s="240">
        <f t="shared" si="4"/>
        <v>0</v>
      </c>
      <c r="D124" s="240"/>
      <c r="E124" s="240"/>
      <c r="F124" s="244"/>
      <c r="G124" s="241"/>
      <c r="H124" s="241"/>
      <c r="I124" s="241"/>
    </row>
    <row r="125" spans="1:9" ht="20.100000000000001" customHeight="1">
      <c r="A125" s="119">
        <v>21109</v>
      </c>
      <c r="B125" s="30" t="s">
        <v>634</v>
      </c>
      <c r="C125" s="240">
        <f t="shared" si="4"/>
        <v>0</v>
      </c>
      <c r="D125" s="240"/>
      <c r="E125" s="240"/>
      <c r="F125" s="244"/>
      <c r="G125" s="241"/>
      <c r="H125" s="241"/>
      <c r="I125" s="241"/>
    </row>
    <row r="126" spans="1:9" ht="20.100000000000001" customHeight="1">
      <c r="A126" s="119">
        <v>21110</v>
      </c>
      <c r="B126" s="30" t="s">
        <v>635</v>
      </c>
      <c r="C126" s="240">
        <f t="shared" si="4"/>
        <v>0</v>
      </c>
      <c r="D126" s="240"/>
      <c r="E126" s="240"/>
      <c r="F126" s="244"/>
      <c r="G126" s="241"/>
      <c r="H126" s="241"/>
      <c r="I126" s="241"/>
    </row>
    <row r="127" spans="1:9" ht="20.100000000000001" customHeight="1">
      <c r="A127" s="119">
        <v>21111</v>
      </c>
      <c r="B127" s="30" t="s">
        <v>636</v>
      </c>
      <c r="C127" s="240">
        <f t="shared" si="4"/>
        <v>0</v>
      </c>
      <c r="D127" s="240"/>
      <c r="E127" s="240"/>
      <c r="F127" s="244"/>
      <c r="G127" s="241"/>
      <c r="H127" s="241"/>
      <c r="I127" s="241"/>
    </row>
    <row r="128" spans="1:9" ht="20.100000000000001" customHeight="1">
      <c r="A128" s="119">
        <v>21112</v>
      </c>
      <c r="B128" s="30" t="s">
        <v>642</v>
      </c>
      <c r="C128" s="240">
        <f t="shared" si="4"/>
        <v>0</v>
      </c>
      <c r="D128" s="240"/>
      <c r="E128" s="240"/>
      <c r="F128" s="244"/>
      <c r="G128" s="241"/>
      <c r="H128" s="241"/>
      <c r="I128" s="241"/>
    </row>
    <row r="129" spans="1:9" ht="20.100000000000001" customHeight="1">
      <c r="A129" s="119">
        <v>21113</v>
      </c>
      <c r="B129" s="30" t="s">
        <v>643</v>
      </c>
      <c r="C129" s="240">
        <f t="shared" si="4"/>
        <v>0</v>
      </c>
      <c r="D129" s="240"/>
      <c r="E129" s="240"/>
      <c r="F129" s="244"/>
      <c r="G129" s="241"/>
      <c r="H129" s="241"/>
      <c r="I129" s="241"/>
    </row>
    <row r="130" spans="1:9" ht="20.100000000000001" customHeight="1">
      <c r="A130" s="119">
        <v>21114</v>
      </c>
      <c r="B130" s="30" t="s">
        <v>644</v>
      </c>
      <c r="C130" s="240">
        <f t="shared" si="4"/>
        <v>0</v>
      </c>
      <c r="D130" s="240"/>
      <c r="E130" s="240"/>
      <c r="F130" s="244"/>
      <c r="G130" s="241"/>
      <c r="H130" s="241"/>
      <c r="I130" s="241"/>
    </row>
    <row r="131" spans="1:9" ht="20.100000000000001" customHeight="1">
      <c r="A131" s="119">
        <v>21199</v>
      </c>
      <c r="B131" s="30" t="s">
        <v>650</v>
      </c>
      <c r="C131" s="240">
        <f t="shared" si="4"/>
        <v>0</v>
      </c>
      <c r="D131" s="240"/>
      <c r="E131" s="240"/>
      <c r="F131" s="244"/>
      <c r="G131" s="241"/>
      <c r="H131" s="241"/>
      <c r="I131" s="241"/>
    </row>
    <row r="132" spans="1:9" ht="20.100000000000001" customHeight="1">
      <c r="A132" s="119">
        <v>212</v>
      </c>
      <c r="B132" s="30" t="s">
        <v>652</v>
      </c>
      <c r="C132" s="240">
        <f t="shared" si="4"/>
        <v>11063</v>
      </c>
      <c r="D132" s="240">
        <f>SUM(D133:D138)</f>
        <v>3063</v>
      </c>
      <c r="E132" s="240">
        <f t="shared" ref="E132:I132" si="9">SUM(E133:E138)</f>
        <v>8000</v>
      </c>
      <c r="F132" s="244"/>
      <c r="G132" s="240">
        <f t="shared" si="9"/>
        <v>0</v>
      </c>
      <c r="H132" s="240">
        <f t="shared" si="9"/>
        <v>0</v>
      </c>
      <c r="I132" s="240">
        <f t="shared" si="9"/>
        <v>0</v>
      </c>
    </row>
    <row r="133" spans="1:9" ht="20.100000000000001" customHeight="1">
      <c r="A133" s="119">
        <v>21201</v>
      </c>
      <c r="B133" s="30" t="s">
        <v>653</v>
      </c>
      <c r="C133" s="240">
        <f t="shared" si="4"/>
        <v>1813</v>
      </c>
      <c r="D133" s="240">
        <v>1813</v>
      </c>
      <c r="E133" s="240"/>
      <c r="F133" s="244"/>
      <c r="G133" s="241"/>
      <c r="H133" s="241"/>
      <c r="I133" s="241"/>
    </row>
    <row r="134" spans="1:9" ht="20.100000000000001" customHeight="1">
      <c r="A134" s="119">
        <v>21202</v>
      </c>
      <c r="B134" s="30" t="s">
        <v>661</v>
      </c>
      <c r="C134" s="240">
        <f t="shared" si="4"/>
        <v>0</v>
      </c>
      <c r="D134" s="240"/>
      <c r="E134" s="240"/>
      <c r="F134" s="244"/>
      <c r="G134" s="241"/>
      <c r="H134" s="241"/>
      <c r="I134" s="241"/>
    </row>
    <row r="135" spans="1:9" ht="20.100000000000001" customHeight="1">
      <c r="A135" s="119">
        <v>21203</v>
      </c>
      <c r="B135" s="30" t="s">
        <v>662</v>
      </c>
      <c r="C135" s="240">
        <f t="shared" ref="C135:C198" si="10">SUM(D135:I135)</f>
        <v>3416</v>
      </c>
      <c r="D135" s="240">
        <v>416</v>
      </c>
      <c r="E135" s="240">
        <v>3000</v>
      </c>
      <c r="F135" s="244"/>
      <c r="G135" s="241"/>
      <c r="H135" s="241"/>
      <c r="I135" s="241"/>
    </row>
    <row r="136" spans="1:9" ht="20.100000000000001" customHeight="1">
      <c r="A136" s="119">
        <v>21205</v>
      </c>
      <c r="B136" s="30" t="s">
        <v>665</v>
      </c>
      <c r="C136" s="240">
        <f t="shared" si="10"/>
        <v>3204</v>
      </c>
      <c r="D136" s="240">
        <v>204</v>
      </c>
      <c r="E136" s="240">
        <v>3000</v>
      </c>
      <c r="F136" s="244"/>
      <c r="G136" s="241"/>
      <c r="H136" s="241"/>
      <c r="I136" s="241"/>
    </row>
    <row r="137" spans="1:9" ht="20.100000000000001" customHeight="1">
      <c r="A137" s="119">
        <v>21206</v>
      </c>
      <c r="B137" s="30" t="s">
        <v>667</v>
      </c>
      <c r="C137" s="240">
        <f t="shared" si="10"/>
        <v>128</v>
      </c>
      <c r="D137" s="240">
        <v>128</v>
      </c>
      <c r="E137" s="240"/>
      <c r="F137" s="244"/>
      <c r="G137" s="241"/>
      <c r="H137" s="241"/>
      <c r="I137" s="241"/>
    </row>
    <row r="138" spans="1:9" ht="20.100000000000001" customHeight="1">
      <c r="A138" s="28">
        <v>21299</v>
      </c>
      <c r="B138" s="30" t="s">
        <v>669</v>
      </c>
      <c r="C138" s="240">
        <f t="shared" si="10"/>
        <v>2502</v>
      </c>
      <c r="D138" s="240">
        <v>502</v>
      </c>
      <c r="E138" s="240">
        <v>2000</v>
      </c>
      <c r="F138" s="244"/>
      <c r="G138" s="241"/>
      <c r="H138" s="241"/>
      <c r="I138" s="241"/>
    </row>
    <row r="139" spans="1:9" ht="20.100000000000001" customHeight="1">
      <c r="A139" s="119">
        <v>213</v>
      </c>
      <c r="B139" s="30" t="s">
        <v>671</v>
      </c>
      <c r="C139" s="240">
        <f t="shared" si="10"/>
        <v>8978</v>
      </c>
      <c r="D139" s="240">
        <f>SUM(D140:D147)</f>
        <v>2478</v>
      </c>
      <c r="E139" s="240">
        <f t="shared" ref="E139:I139" si="11">SUM(E140:E147)</f>
        <v>6500</v>
      </c>
      <c r="F139" s="244"/>
      <c r="G139" s="240">
        <f t="shared" si="11"/>
        <v>0</v>
      </c>
      <c r="H139" s="240">
        <f t="shared" si="11"/>
        <v>0</v>
      </c>
      <c r="I139" s="240">
        <f t="shared" si="11"/>
        <v>0</v>
      </c>
    </row>
    <row r="140" spans="1:9" ht="20.100000000000001" customHeight="1">
      <c r="A140" s="119">
        <v>21301</v>
      </c>
      <c r="B140" s="30" t="s">
        <v>672</v>
      </c>
      <c r="C140" s="240">
        <f t="shared" si="10"/>
        <v>4663</v>
      </c>
      <c r="D140" s="240">
        <v>1163</v>
      </c>
      <c r="E140" s="240">
        <v>3500</v>
      </c>
      <c r="F140" s="244"/>
      <c r="G140" s="241"/>
      <c r="H140" s="241"/>
      <c r="I140" s="241"/>
    </row>
    <row r="141" spans="1:9" ht="20.100000000000001" customHeight="1">
      <c r="A141" s="119">
        <v>21302</v>
      </c>
      <c r="B141" s="30" t="s">
        <v>694</v>
      </c>
      <c r="C141" s="240">
        <f t="shared" si="10"/>
        <v>1519</v>
      </c>
      <c r="D141" s="240">
        <v>519</v>
      </c>
      <c r="E141" s="240">
        <v>1000</v>
      </c>
      <c r="F141" s="244"/>
      <c r="G141" s="241"/>
      <c r="H141" s="241"/>
      <c r="I141" s="241"/>
    </row>
    <row r="142" spans="1:9" ht="20.100000000000001" customHeight="1">
      <c r="A142" s="119">
        <v>21303</v>
      </c>
      <c r="B142" s="30" t="s">
        <v>712</v>
      </c>
      <c r="C142" s="240">
        <f t="shared" si="10"/>
        <v>1163</v>
      </c>
      <c r="D142" s="240">
        <v>163</v>
      </c>
      <c r="E142" s="240">
        <v>1000</v>
      </c>
      <c r="F142" s="244"/>
      <c r="G142" s="241"/>
      <c r="H142" s="241"/>
      <c r="I142" s="241"/>
    </row>
    <row r="143" spans="1:9" ht="20.100000000000001" customHeight="1">
      <c r="A143" s="119">
        <v>21305</v>
      </c>
      <c r="B143" s="30" t="s">
        <v>736</v>
      </c>
      <c r="C143" s="240">
        <f t="shared" si="10"/>
        <v>1133</v>
      </c>
      <c r="D143" s="240">
        <v>133</v>
      </c>
      <c r="E143" s="240">
        <v>1000</v>
      </c>
      <c r="F143" s="244"/>
      <c r="G143" s="241"/>
      <c r="H143" s="241"/>
      <c r="I143" s="241"/>
    </row>
    <row r="144" spans="1:9" ht="20.100000000000001" customHeight="1">
      <c r="A144" s="119">
        <v>21307</v>
      </c>
      <c r="B144" s="30" t="s">
        <v>743</v>
      </c>
      <c r="C144" s="240">
        <f t="shared" si="10"/>
        <v>0</v>
      </c>
      <c r="D144" s="240"/>
      <c r="E144" s="240"/>
      <c r="F144" s="244"/>
      <c r="G144" s="241"/>
      <c r="H144" s="241"/>
      <c r="I144" s="241"/>
    </row>
    <row r="145" spans="1:9" ht="20.100000000000001" customHeight="1">
      <c r="A145" s="119">
        <v>21308</v>
      </c>
      <c r="B145" s="30" t="s">
        <v>750</v>
      </c>
      <c r="C145" s="240">
        <f t="shared" si="10"/>
        <v>500</v>
      </c>
      <c r="D145" s="240">
        <v>500</v>
      </c>
      <c r="E145" s="240"/>
      <c r="F145" s="244"/>
      <c r="G145" s="241"/>
      <c r="H145" s="241"/>
      <c r="I145" s="241"/>
    </row>
    <row r="146" spans="1:9" ht="20.100000000000001" customHeight="1">
      <c r="A146" s="119">
        <v>21309</v>
      </c>
      <c r="B146" s="30" t="s">
        <v>756</v>
      </c>
      <c r="C146" s="240">
        <f t="shared" si="10"/>
        <v>0</v>
      </c>
      <c r="D146" s="240"/>
      <c r="E146" s="240"/>
      <c r="F146" s="244"/>
      <c r="G146" s="241"/>
      <c r="H146" s="241"/>
      <c r="I146" s="241"/>
    </row>
    <row r="147" spans="1:9" ht="20.100000000000001" customHeight="1">
      <c r="A147" s="119">
        <v>21399</v>
      </c>
      <c r="B147" s="30" t="s">
        <v>759</v>
      </c>
      <c r="C147" s="240">
        <f t="shared" si="10"/>
        <v>0</v>
      </c>
      <c r="D147" s="240"/>
      <c r="E147" s="240"/>
      <c r="F147" s="244"/>
      <c r="G147" s="241"/>
      <c r="H147" s="241"/>
      <c r="I147" s="241"/>
    </row>
    <row r="148" spans="1:9" ht="20.100000000000001" customHeight="1">
      <c r="A148" s="119">
        <v>214</v>
      </c>
      <c r="B148" s="30" t="s">
        <v>762</v>
      </c>
      <c r="C148" s="240">
        <f t="shared" si="10"/>
        <v>3385</v>
      </c>
      <c r="D148" s="240">
        <f>SUM(D149:D154)</f>
        <v>385</v>
      </c>
      <c r="E148" s="240">
        <f t="shared" ref="E148:I148" si="12">SUM(E149:E154)</f>
        <v>3000</v>
      </c>
      <c r="F148" s="244">
        <f t="shared" si="12"/>
        <v>0</v>
      </c>
      <c r="G148" s="240">
        <f t="shared" si="12"/>
        <v>0</v>
      </c>
      <c r="H148" s="240">
        <f t="shared" si="12"/>
        <v>0</v>
      </c>
      <c r="I148" s="240">
        <f t="shared" si="12"/>
        <v>0</v>
      </c>
    </row>
    <row r="149" spans="1:9" ht="20.100000000000001" customHeight="1">
      <c r="A149" s="119">
        <v>21401</v>
      </c>
      <c r="B149" s="30" t="s">
        <v>763</v>
      </c>
      <c r="C149" s="240">
        <f t="shared" si="10"/>
        <v>3385</v>
      </c>
      <c r="D149" s="240">
        <v>385</v>
      </c>
      <c r="E149" s="240">
        <v>3000</v>
      </c>
      <c r="F149" s="244"/>
      <c r="G149" s="241"/>
      <c r="H149" s="241"/>
      <c r="I149" s="241"/>
    </row>
    <row r="150" spans="1:9" ht="20.100000000000001" customHeight="1">
      <c r="A150" s="119">
        <v>21402</v>
      </c>
      <c r="B150" s="30" t="s">
        <v>782</v>
      </c>
      <c r="C150" s="240">
        <f t="shared" si="10"/>
        <v>0</v>
      </c>
      <c r="D150" s="240"/>
      <c r="E150" s="240"/>
      <c r="F150" s="244"/>
      <c r="G150" s="241"/>
      <c r="H150" s="241"/>
      <c r="I150" s="241"/>
    </row>
    <row r="151" spans="1:9" ht="20.100000000000001" customHeight="1">
      <c r="A151" s="119">
        <v>21403</v>
      </c>
      <c r="B151" s="30" t="s">
        <v>789</v>
      </c>
      <c r="C151" s="240">
        <f t="shared" si="10"/>
        <v>0</v>
      </c>
      <c r="D151" s="240"/>
      <c r="E151" s="240"/>
      <c r="F151" s="244"/>
      <c r="G151" s="241"/>
      <c r="H151" s="241"/>
      <c r="I151" s="241"/>
    </row>
    <row r="152" spans="1:9" ht="20.100000000000001" customHeight="1">
      <c r="A152" s="119">
        <v>21405</v>
      </c>
      <c r="B152" s="30" t="s">
        <v>796</v>
      </c>
      <c r="C152" s="240">
        <f t="shared" si="10"/>
        <v>0</v>
      </c>
      <c r="D152" s="240"/>
      <c r="E152" s="240"/>
      <c r="F152" s="244"/>
      <c r="G152" s="241"/>
      <c r="H152" s="241"/>
      <c r="I152" s="241"/>
    </row>
    <row r="153" spans="1:9" ht="20.100000000000001" customHeight="1">
      <c r="A153" s="119">
        <v>21406</v>
      </c>
      <c r="B153" s="30" t="s">
        <v>799</v>
      </c>
      <c r="C153" s="240">
        <f t="shared" si="10"/>
        <v>0</v>
      </c>
      <c r="D153" s="240"/>
      <c r="E153" s="240"/>
      <c r="F153" s="244"/>
      <c r="G153" s="241"/>
      <c r="H153" s="241"/>
      <c r="I153" s="241"/>
    </row>
    <row r="154" spans="1:9" ht="20.100000000000001" customHeight="1">
      <c r="A154" s="119">
        <v>21499</v>
      </c>
      <c r="B154" s="30" t="s">
        <v>804</v>
      </c>
      <c r="C154" s="240">
        <f t="shared" si="10"/>
        <v>0</v>
      </c>
      <c r="D154" s="240"/>
      <c r="E154" s="240"/>
      <c r="F154" s="244"/>
      <c r="G154" s="241"/>
      <c r="H154" s="241"/>
      <c r="I154" s="241"/>
    </row>
    <row r="155" spans="1:9" ht="20.100000000000001" customHeight="1">
      <c r="A155" s="119">
        <v>215</v>
      </c>
      <c r="B155" s="30" t="s">
        <v>807</v>
      </c>
      <c r="C155" s="240">
        <f t="shared" si="10"/>
        <v>476</v>
      </c>
      <c r="D155" s="240">
        <f>SUM(D156:D162)</f>
        <v>476</v>
      </c>
      <c r="E155" s="240"/>
      <c r="F155" s="244"/>
      <c r="G155" s="241"/>
      <c r="H155" s="241"/>
      <c r="I155" s="241"/>
    </row>
    <row r="156" spans="1:9" ht="20.100000000000001" customHeight="1">
      <c r="A156" s="119">
        <v>21501</v>
      </c>
      <c r="B156" s="30" t="s">
        <v>808</v>
      </c>
      <c r="C156" s="240">
        <f t="shared" si="10"/>
        <v>0</v>
      </c>
      <c r="D156" s="240"/>
      <c r="E156" s="240"/>
      <c r="F156" s="244"/>
      <c r="G156" s="241"/>
      <c r="H156" s="241"/>
      <c r="I156" s="241"/>
    </row>
    <row r="157" spans="1:9" ht="20.100000000000001" customHeight="1">
      <c r="A157" s="119">
        <v>21502</v>
      </c>
      <c r="B157" s="30" t="s">
        <v>815</v>
      </c>
      <c r="C157" s="240">
        <f t="shared" si="10"/>
        <v>0</v>
      </c>
      <c r="D157" s="240"/>
      <c r="E157" s="240"/>
      <c r="F157" s="244"/>
      <c r="G157" s="241"/>
      <c r="H157" s="241"/>
      <c r="I157" s="241"/>
    </row>
    <row r="158" spans="1:9" ht="20.100000000000001" customHeight="1">
      <c r="A158" s="119">
        <v>21503</v>
      </c>
      <c r="B158" s="30" t="s">
        <v>828</v>
      </c>
      <c r="C158" s="240">
        <f t="shared" si="10"/>
        <v>0</v>
      </c>
      <c r="D158" s="240"/>
      <c r="E158" s="240"/>
      <c r="F158" s="244"/>
      <c r="G158" s="241"/>
      <c r="H158" s="241"/>
      <c r="I158" s="241"/>
    </row>
    <row r="159" spans="1:9" ht="20.100000000000001" customHeight="1">
      <c r="A159" s="119">
        <v>21505</v>
      </c>
      <c r="B159" s="30" t="s">
        <v>830</v>
      </c>
      <c r="C159" s="240">
        <f t="shared" si="10"/>
        <v>406</v>
      </c>
      <c r="D159" s="240">
        <v>406</v>
      </c>
      <c r="E159" s="240"/>
      <c r="F159" s="244"/>
      <c r="G159" s="241"/>
      <c r="H159" s="241"/>
      <c r="I159" s="241"/>
    </row>
    <row r="160" spans="1:9" ht="20.100000000000001" customHeight="1">
      <c r="A160" s="119">
        <v>21507</v>
      </c>
      <c r="B160" s="30" t="s">
        <v>837</v>
      </c>
      <c r="C160" s="240">
        <f t="shared" si="10"/>
        <v>0</v>
      </c>
      <c r="D160" s="240"/>
      <c r="E160" s="240"/>
      <c r="F160" s="244"/>
      <c r="G160" s="241"/>
      <c r="H160" s="241"/>
      <c r="I160" s="241"/>
    </row>
    <row r="161" spans="1:9" ht="20.100000000000001" customHeight="1">
      <c r="A161" s="119">
        <v>21508</v>
      </c>
      <c r="B161" s="30" t="s">
        <v>841</v>
      </c>
      <c r="C161" s="240">
        <f t="shared" si="10"/>
        <v>70</v>
      </c>
      <c r="D161" s="240">
        <v>70</v>
      </c>
      <c r="E161" s="240"/>
      <c r="F161" s="244"/>
      <c r="G161" s="241"/>
      <c r="H161" s="241"/>
      <c r="I161" s="241"/>
    </row>
    <row r="162" spans="1:9" ht="20.100000000000001" customHeight="1">
      <c r="A162" s="119">
        <v>21599</v>
      </c>
      <c r="B162" s="30" t="s">
        <v>846</v>
      </c>
      <c r="C162" s="240">
        <f t="shared" si="10"/>
        <v>0</v>
      </c>
      <c r="D162" s="240"/>
      <c r="E162" s="240"/>
      <c r="F162" s="244"/>
      <c r="G162" s="241"/>
      <c r="H162" s="241"/>
      <c r="I162" s="241"/>
    </row>
    <row r="163" spans="1:9" ht="20.100000000000001" customHeight="1">
      <c r="A163" s="119">
        <v>216</v>
      </c>
      <c r="B163" s="30" t="s">
        <v>852</v>
      </c>
      <c r="C163" s="240">
        <f t="shared" si="10"/>
        <v>162</v>
      </c>
      <c r="D163" s="240">
        <f>SUM(D164:D166)</f>
        <v>162</v>
      </c>
      <c r="E163" s="240"/>
      <c r="F163" s="244"/>
      <c r="G163" s="241"/>
      <c r="H163" s="241"/>
      <c r="I163" s="241"/>
    </row>
    <row r="164" spans="1:9" ht="20.100000000000001" customHeight="1">
      <c r="A164" s="119">
        <v>21602</v>
      </c>
      <c r="B164" s="30" t="s">
        <v>853</v>
      </c>
      <c r="C164" s="240">
        <f t="shared" si="10"/>
        <v>162</v>
      </c>
      <c r="D164" s="240">
        <v>162</v>
      </c>
      <c r="E164" s="240"/>
      <c r="F164" s="244"/>
      <c r="G164" s="241"/>
      <c r="H164" s="241"/>
      <c r="I164" s="241"/>
    </row>
    <row r="165" spans="1:9" ht="20.100000000000001" customHeight="1">
      <c r="A165" s="119">
        <v>21606</v>
      </c>
      <c r="B165" s="30" t="s">
        <v>859</v>
      </c>
      <c r="C165" s="240">
        <f t="shared" si="10"/>
        <v>0</v>
      </c>
      <c r="D165" s="240"/>
      <c r="E165" s="240"/>
      <c r="F165" s="244"/>
      <c r="G165" s="241"/>
      <c r="H165" s="241"/>
      <c r="I165" s="241"/>
    </row>
    <row r="166" spans="1:9" ht="20.100000000000001" customHeight="1">
      <c r="A166" s="119">
        <v>21699</v>
      </c>
      <c r="B166" s="30" t="s">
        <v>862</v>
      </c>
      <c r="C166" s="240">
        <f t="shared" si="10"/>
        <v>0</v>
      </c>
      <c r="D166" s="240"/>
      <c r="E166" s="240"/>
      <c r="F166" s="244"/>
      <c r="G166" s="241"/>
      <c r="H166" s="241"/>
      <c r="I166" s="241"/>
    </row>
    <row r="167" spans="1:9" ht="20.100000000000001" customHeight="1">
      <c r="A167" s="119">
        <v>217</v>
      </c>
      <c r="B167" s="30" t="s">
        <v>865</v>
      </c>
      <c r="C167" s="240">
        <f t="shared" si="10"/>
        <v>77</v>
      </c>
      <c r="D167" s="240">
        <f>SUM(D168:D172)</f>
        <v>77</v>
      </c>
      <c r="E167" s="240"/>
      <c r="F167" s="244"/>
      <c r="G167" s="241"/>
      <c r="H167" s="241"/>
      <c r="I167" s="241"/>
    </row>
    <row r="168" spans="1:9" ht="20.100000000000001" customHeight="1">
      <c r="A168" s="119">
        <v>21701</v>
      </c>
      <c r="B168" s="30" t="s">
        <v>866</v>
      </c>
      <c r="C168" s="240">
        <f t="shared" si="10"/>
        <v>0</v>
      </c>
      <c r="D168" s="240"/>
      <c r="E168" s="240"/>
      <c r="F168" s="244"/>
      <c r="G168" s="241"/>
      <c r="H168" s="241"/>
      <c r="I168" s="241"/>
    </row>
    <row r="169" spans="1:9" ht="20.100000000000001" customHeight="1">
      <c r="A169" s="119">
        <v>21702</v>
      </c>
      <c r="B169" s="30" t="s">
        <v>869</v>
      </c>
      <c r="C169" s="240">
        <f t="shared" si="10"/>
        <v>0</v>
      </c>
      <c r="D169" s="240"/>
      <c r="E169" s="240"/>
      <c r="F169" s="244"/>
      <c r="G169" s="241"/>
      <c r="H169" s="241"/>
      <c r="I169" s="241"/>
    </row>
    <row r="170" spans="1:9" ht="20.100000000000001" customHeight="1">
      <c r="A170" s="119">
        <v>21703</v>
      </c>
      <c r="B170" s="30" t="s">
        <v>879</v>
      </c>
      <c r="C170" s="240">
        <f t="shared" si="10"/>
        <v>77</v>
      </c>
      <c r="D170" s="240">
        <v>77</v>
      </c>
      <c r="E170" s="240"/>
      <c r="F170" s="244"/>
      <c r="G170" s="241"/>
      <c r="H170" s="241"/>
      <c r="I170" s="241"/>
    </row>
    <row r="171" spans="1:9" ht="20.100000000000001" customHeight="1">
      <c r="A171" s="119">
        <v>21704</v>
      </c>
      <c r="B171" s="30" t="s">
        <v>885</v>
      </c>
      <c r="C171" s="240">
        <f t="shared" si="10"/>
        <v>0</v>
      </c>
      <c r="D171" s="240"/>
      <c r="E171" s="240"/>
      <c r="F171" s="244"/>
      <c r="G171" s="241"/>
      <c r="H171" s="241"/>
      <c r="I171" s="241"/>
    </row>
    <row r="172" spans="1:9" ht="20.100000000000001" customHeight="1">
      <c r="A172" s="119">
        <v>21799</v>
      </c>
      <c r="B172" s="30" t="s">
        <v>888</v>
      </c>
      <c r="C172" s="240">
        <f t="shared" si="10"/>
        <v>0</v>
      </c>
      <c r="D172" s="240"/>
      <c r="E172" s="240"/>
      <c r="F172" s="244"/>
      <c r="G172" s="241"/>
      <c r="H172" s="241"/>
      <c r="I172" s="241"/>
    </row>
    <row r="173" spans="1:9" ht="20.100000000000001" customHeight="1">
      <c r="A173" s="119">
        <v>219</v>
      </c>
      <c r="B173" s="30" t="s">
        <v>891</v>
      </c>
      <c r="C173" s="240">
        <f t="shared" si="10"/>
        <v>0</v>
      </c>
      <c r="D173" s="240"/>
      <c r="E173" s="240"/>
      <c r="F173" s="244"/>
      <c r="G173" s="241"/>
      <c r="H173" s="241"/>
      <c r="I173" s="241"/>
    </row>
    <row r="174" spans="1:9" ht="20.100000000000001" customHeight="1">
      <c r="A174" s="119">
        <v>21901</v>
      </c>
      <c r="B174" s="30" t="s">
        <v>892</v>
      </c>
      <c r="C174" s="240">
        <f t="shared" si="10"/>
        <v>0</v>
      </c>
      <c r="D174" s="240"/>
      <c r="E174" s="240"/>
      <c r="F174" s="244"/>
      <c r="G174" s="241"/>
      <c r="H174" s="241"/>
      <c r="I174" s="241"/>
    </row>
    <row r="175" spans="1:9" ht="20.100000000000001" customHeight="1">
      <c r="A175" s="119">
        <v>21902</v>
      </c>
      <c r="B175" s="30" t="s">
        <v>893</v>
      </c>
      <c r="C175" s="240">
        <f t="shared" si="10"/>
        <v>0</v>
      </c>
      <c r="D175" s="240"/>
      <c r="E175" s="240"/>
      <c r="F175" s="244"/>
      <c r="G175" s="241"/>
      <c r="H175" s="241"/>
      <c r="I175" s="241"/>
    </row>
    <row r="176" spans="1:9" ht="20.100000000000001" customHeight="1">
      <c r="A176" s="119">
        <v>21903</v>
      </c>
      <c r="B176" s="30" t="s">
        <v>894</v>
      </c>
      <c r="C176" s="240">
        <f t="shared" si="10"/>
        <v>0</v>
      </c>
      <c r="D176" s="240"/>
      <c r="E176" s="240"/>
      <c r="F176" s="244"/>
      <c r="G176" s="241"/>
      <c r="H176" s="241"/>
      <c r="I176" s="241"/>
    </row>
    <row r="177" spans="1:9" ht="20.100000000000001" customHeight="1">
      <c r="A177" s="119">
        <v>21904</v>
      </c>
      <c r="B177" s="30" t="s">
        <v>895</v>
      </c>
      <c r="C177" s="240">
        <f t="shared" si="10"/>
        <v>0</v>
      </c>
      <c r="D177" s="240"/>
      <c r="E177" s="240"/>
      <c r="F177" s="244"/>
      <c r="G177" s="241"/>
      <c r="H177" s="241"/>
      <c r="I177" s="241"/>
    </row>
    <row r="178" spans="1:9" ht="20.100000000000001" customHeight="1">
      <c r="A178" s="119">
        <v>21905</v>
      </c>
      <c r="B178" s="30" t="s">
        <v>896</v>
      </c>
      <c r="C178" s="240">
        <f t="shared" si="10"/>
        <v>0</v>
      </c>
      <c r="D178" s="240"/>
      <c r="E178" s="240"/>
      <c r="F178" s="244"/>
      <c r="G178" s="241"/>
      <c r="H178" s="241"/>
      <c r="I178" s="241"/>
    </row>
    <row r="179" spans="1:9" ht="20.100000000000001" customHeight="1">
      <c r="A179" s="119">
        <v>21906</v>
      </c>
      <c r="B179" s="30" t="s">
        <v>672</v>
      </c>
      <c r="C179" s="240">
        <f t="shared" si="10"/>
        <v>0</v>
      </c>
      <c r="D179" s="240"/>
      <c r="E179" s="240"/>
      <c r="F179" s="244"/>
      <c r="G179" s="241"/>
      <c r="H179" s="241"/>
      <c r="I179" s="241"/>
    </row>
    <row r="180" spans="1:9" ht="20.100000000000001" customHeight="1">
      <c r="A180" s="119">
        <v>21907</v>
      </c>
      <c r="B180" s="30" t="s">
        <v>897</v>
      </c>
      <c r="C180" s="240">
        <f t="shared" si="10"/>
        <v>0</v>
      </c>
      <c r="D180" s="240"/>
      <c r="E180" s="240"/>
      <c r="F180" s="244"/>
      <c r="G180" s="241"/>
      <c r="H180" s="241"/>
      <c r="I180" s="241"/>
    </row>
    <row r="181" spans="1:9" ht="20.100000000000001" customHeight="1">
      <c r="A181" s="119">
        <v>21908</v>
      </c>
      <c r="B181" s="30" t="s">
        <v>898</v>
      </c>
      <c r="C181" s="240">
        <f t="shared" si="10"/>
        <v>0</v>
      </c>
      <c r="D181" s="240"/>
      <c r="E181" s="240"/>
      <c r="F181" s="244"/>
      <c r="G181" s="241"/>
      <c r="H181" s="241"/>
      <c r="I181" s="241"/>
    </row>
    <row r="182" spans="1:9" ht="20.100000000000001" customHeight="1">
      <c r="A182" s="119">
        <v>21999</v>
      </c>
      <c r="B182" s="30" t="s">
        <v>899</v>
      </c>
      <c r="C182" s="240">
        <f t="shared" si="10"/>
        <v>0</v>
      </c>
      <c r="D182" s="240"/>
      <c r="E182" s="240"/>
      <c r="F182" s="244"/>
      <c r="G182" s="241"/>
      <c r="H182" s="241"/>
      <c r="I182" s="241"/>
    </row>
    <row r="183" spans="1:9" ht="20.100000000000001" customHeight="1">
      <c r="A183" s="119">
        <v>220</v>
      </c>
      <c r="B183" s="30" t="s">
        <v>900</v>
      </c>
      <c r="C183" s="240">
        <f t="shared" si="10"/>
        <v>2924</v>
      </c>
      <c r="D183" s="240">
        <v>2924</v>
      </c>
      <c r="E183" s="240"/>
      <c r="F183" s="244"/>
      <c r="G183" s="241"/>
      <c r="H183" s="241"/>
      <c r="I183" s="241"/>
    </row>
    <row r="184" spans="1:9" ht="20.100000000000001" customHeight="1">
      <c r="A184" s="119">
        <v>22001</v>
      </c>
      <c r="B184" s="30" t="s">
        <v>901</v>
      </c>
      <c r="C184" s="240">
        <f t="shared" si="10"/>
        <v>2924</v>
      </c>
      <c r="D184" s="240">
        <v>924</v>
      </c>
      <c r="E184" s="240">
        <v>2000</v>
      </c>
      <c r="F184" s="244"/>
      <c r="G184" s="241"/>
      <c r="H184" s="241"/>
      <c r="I184" s="241"/>
    </row>
    <row r="185" spans="1:9" ht="20.100000000000001" customHeight="1">
      <c r="A185" s="119">
        <v>22005</v>
      </c>
      <c r="B185" s="30" t="s">
        <v>924</v>
      </c>
      <c r="C185" s="240">
        <f t="shared" si="10"/>
        <v>0</v>
      </c>
      <c r="D185" s="240"/>
      <c r="E185" s="240"/>
      <c r="F185" s="244"/>
      <c r="G185" s="241"/>
      <c r="H185" s="241"/>
      <c r="I185" s="241"/>
    </row>
    <row r="186" spans="1:9" ht="20.100000000000001" customHeight="1">
      <c r="A186" s="119">
        <v>22099</v>
      </c>
      <c r="B186" s="30" t="s">
        <v>936</v>
      </c>
      <c r="C186" s="240">
        <f t="shared" si="10"/>
        <v>0</v>
      </c>
      <c r="D186" s="240"/>
      <c r="E186" s="240"/>
      <c r="F186" s="244"/>
      <c r="G186" s="241"/>
      <c r="H186" s="241"/>
      <c r="I186" s="241"/>
    </row>
    <row r="187" spans="1:9" ht="20.100000000000001" customHeight="1">
      <c r="A187" s="119">
        <v>221</v>
      </c>
      <c r="B187" s="30" t="s">
        <v>938</v>
      </c>
      <c r="C187" s="240">
        <f t="shared" si="10"/>
        <v>27444</v>
      </c>
      <c r="D187" s="240">
        <f>D188+D189</f>
        <v>1444</v>
      </c>
      <c r="E187" s="240">
        <f t="shared" ref="E187:I187" si="13">E188+E189</f>
        <v>6000</v>
      </c>
      <c r="F187" s="244">
        <f t="shared" si="13"/>
        <v>0</v>
      </c>
      <c r="G187" s="240">
        <f t="shared" si="13"/>
        <v>20000</v>
      </c>
      <c r="H187" s="240">
        <f t="shared" si="13"/>
        <v>0</v>
      </c>
      <c r="I187" s="240">
        <f t="shared" si="13"/>
        <v>0</v>
      </c>
    </row>
    <row r="188" spans="1:9" ht="20.100000000000001" customHeight="1">
      <c r="A188" s="119">
        <v>22101</v>
      </c>
      <c r="B188" s="30" t="s">
        <v>939</v>
      </c>
      <c r="C188" s="240">
        <f t="shared" si="10"/>
        <v>20592</v>
      </c>
      <c r="D188" s="240">
        <v>592</v>
      </c>
      <c r="E188" s="240"/>
      <c r="F188" s="244"/>
      <c r="G188" s="240">
        <v>20000</v>
      </c>
      <c r="H188" s="241"/>
      <c r="I188" s="241"/>
    </row>
    <row r="189" spans="1:9" ht="20.100000000000001" customHeight="1">
      <c r="A189" s="119">
        <v>22102</v>
      </c>
      <c r="B189" s="30" t="s">
        <v>951</v>
      </c>
      <c r="C189" s="240">
        <f t="shared" si="10"/>
        <v>6852</v>
      </c>
      <c r="D189" s="240">
        <v>852</v>
      </c>
      <c r="E189" s="240">
        <v>6000</v>
      </c>
      <c r="F189" s="244"/>
      <c r="G189" s="241"/>
      <c r="H189" s="241"/>
      <c r="I189" s="241"/>
    </row>
    <row r="190" spans="1:9" ht="20.100000000000001" customHeight="1">
      <c r="A190" s="119">
        <v>22103</v>
      </c>
      <c r="B190" s="30" t="s">
        <v>955</v>
      </c>
      <c r="C190" s="240">
        <f t="shared" si="10"/>
        <v>0</v>
      </c>
      <c r="D190" s="240"/>
      <c r="E190" s="240"/>
      <c r="F190" s="244"/>
      <c r="G190" s="241"/>
      <c r="H190" s="241"/>
      <c r="I190" s="241"/>
    </row>
    <row r="191" spans="1:9" ht="20.100000000000001" customHeight="1">
      <c r="A191" s="119">
        <v>222</v>
      </c>
      <c r="B191" s="30" t="s">
        <v>959</v>
      </c>
      <c r="C191" s="240">
        <f t="shared" si="10"/>
        <v>120</v>
      </c>
      <c r="D191" s="240">
        <v>120</v>
      </c>
      <c r="E191" s="240"/>
      <c r="F191" s="244"/>
      <c r="G191" s="241"/>
      <c r="H191" s="241"/>
      <c r="I191" s="241"/>
    </row>
    <row r="192" spans="1:9" ht="20.100000000000001" customHeight="1">
      <c r="A192" s="119">
        <v>22201</v>
      </c>
      <c r="B192" s="30" t="s">
        <v>960</v>
      </c>
      <c r="C192" s="240">
        <f t="shared" si="10"/>
        <v>120</v>
      </c>
      <c r="D192" s="240">
        <v>120</v>
      </c>
      <c r="E192" s="240"/>
      <c r="F192" s="244"/>
      <c r="G192" s="241"/>
      <c r="H192" s="241"/>
      <c r="I192" s="241"/>
    </row>
    <row r="193" spans="1:9" ht="20.100000000000001" customHeight="1">
      <c r="A193" s="119">
        <v>22203</v>
      </c>
      <c r="B193" s="30" t="s">
        <v>974</v>
      </c>
      <c r="C193" s="240">
        <f t="shared" si="10"/>
        <v>0</v>
      </c>
      <c r="D193" s="240"/>
      <c r="E193" s="240"/>
      <c r="F193" s="244"/>
      <c r="G193" s="241"/>
      <c r="H193" s="241"/>
      <c r="I193" s="241"/>
    </row>
    <row r="194" spans="1:9" ht="20.100000000000001" customHeight="1">
      <c r="A194" s="119">
        <v>22204</v>
      </c>
      <c r="B194" s="30" t="s">
        <v>980</v>
      </c>
      <c r="C194" s="240">
        <f t="shared" si="10"/>
        <v>0</v>
      </c>
      <c r="D194" s="240"/>
      <c r="E194" s="240"/>
      <c r="F194" s="244"/>
      <c r="G194" s="241"/>
      <c r="H194" s="241"/>
      <c r="I194" s="241"/>
    </row>
    <row r="195" spans="1:9" ht="20.100000000000001" customHeight="1">
      <c r="A195" s="119">
        <v>22205</v>
      </c>
      <c r="B195" s="30" t="s">
        <v>986</v>
      </c>
      <c r="C195" s="240">
        <f t="shared" si="10"/>
        <v>0</v>
      </c>
      <c r="D195" s="240"/>
      <c r="E195" s="240"/>
      <c r="F195" s="244"/>
      <c r="G195" s="241"/>
      <c r="H195" s="241"/>
      <c r="I195" s="241"/>
    </row>
    <row r="196" spans="1:9" ht="20.100000000000001" customHeight="1">
      <c r="A196" s="119">
        <v>224</v>
      </c>
      <c r="B196" s="30" t="s">
        <v>999</v>
      </c>
      <c r="C196" s="240">
        <f t="shared" si="10"/>
        <v>2264</v>
      </c>
      <c r="D196" s="240">
        <f>SUM(D197:D203)</f>
        <v>1764</v>
      </c>
      <c r="E196" s="240">
        <f t="shared" ref="E196:I196" si="14">SUM(E197:E203)</f>
        <v>500</v>
      </c>
      <c r="F196" s="244"/>
      <c r="G196" s="240">
        <f t="shared" si="14"/>
        <v>0</v>
      </c>
      <c r="H196" s="240">
        <f t="shared" si="14"/>
        <v>0</v>
      </c>
      <c r="I196" s="240">
        <f t="shared" si="14"/>
        <v>0</v>
      </c>
    </row>
    <row r="197" spans="1:9" ht="20.100000000000001" customHeight="1">
      <c r="A197" s="119">
        <v>22401</v>
      </c>
      <c r="B197" s="30" t="s">
        <v>1000</v>
      </c>
      <c r="C197" s="240">
        <f t="shared" si="10"/>
        <v>1093</v>
      </c>
      <c r="D197" s="240">
        <v>593</v>
      </c>
      <c r="E197" s="240">
        <v>500</v>
      </c>
      <c r="F197" s="244"/>
      <c r="G197" s="241"/>
      <c r="H197" s="241"/>
      <c r="I197" s="241"/>
    </row>
    <row r="198" spans="1:9" ht="20.100000000000001" customHeight="1">
      <c r="A198" s="119">
        <v>22402</v>
      </c>
      <c r="B198" s="30" t="s">
        <v>1007</v>
      </c>
      <c r="C198" s="240">
        <f t="shared" si="10"/>
        <v>921</v>
      </c>
      <c r="D198" s="240">
        <v>921</v>
      </c>
      <c r="E198" s="240"/>
      <c r="F198" s="244"/>
      <c r="G198" s="241"/>
      <c r="H198" s="241"/>
      <c r="I198" s="241"/>
    </row>
    <row r="199" spans="1:9" ht="20.100000000000001" customHeight="1">
      <c r="A199" s="119">
        <v>22404</v>
      </c>
      <c r="B199" s="30" t="s">
        <v>1010</v>
      </c>
      <c r="C199" s="240">
        <f t="shared" ref="C199:C211" si="15">SUM(D199:I199)</f>
        <v>150</v>
      </c>
      <c r="D199" s="240">
        <v>150</v>
      </c>
      <c r="E199" s="240"/>
      <c r="F199" s="244"/>
      <c r="G199" s="241"/>
      <c r="H199" s="241"/>
      <c r="I199" s="241"/>
    </row>
    <row r="200" spans="1:9" ht="20.100000000000001" customHeight="1">
      <c r="A200" s="119">
        <v>22405</v>
      </c>
      <c r="B200" s="30" t="s">
        <v>1014</v>
      </c>
      <c r="C200" s="240">
        <f t="shared" si="15"/>
        <v>0</v>
      </c>
      <c r="D200" s="240"/>
      <c r="E200" s="240"/>
      <c r="F200" s="244"/>
      <c r="G200" s="241"/>
      <c r="H200" s="241"/>
      <c r="I200" s="241"/>
    </row>
    <row r="201" spans="1:9" ht="20.100000000000001" customHeight="1">
      <c r="A201" s="119">
        <v>22406</v>
      </c>
      <c r="B201" s="30" t="s">
        <v>1024</v>
      </c>
      <c r="C201" s="240">
        <f t="shared" si="15"/>
        <v>0</v>
      </c>
      <c r="D201" s="240"/>
      <c r="E201" s="240"/>
      <c r="F201" s="244"/>
      <c r="G201" s="241"/>
      <c r="H201" s="241"/>
      <c r="I201" s="241"/>
    </row>
    <row r="202" spans="1:9" ht="20.100000000000001" customHeight="1">
      <c r="A202" s="119">
        <v>22407</v>
      </c>
      <c r="B202" s="30" t="s">
        <v>1028</v>
      </c>
      <c r="C202" s="240">
        <f t="shared" si="15"/>
        <v>100</v>
      </c>
      <c r="D202" s="240">
        <v>100</v>
      </c>
      <c r="E202" s="240"/>
      <c r="F202" s="244"/>
      <c r="G202" s="241"/>
      <c r="H202" s="241"/>
      <c r="I202" s="241"/>
    </row>
    <row r="203" spans="1:9" ht="20.100000000000001" customHeight="1">
      <c r="A203" s="119">
        <v>22499</v>
      </c>
      <c r="B203" s="30" t="s">
        <v>1032</v>
      </c>
      <c r="C203" s="240">
        <f t="shared" si="15"/>
        <v>0</v>
      </c>
      <c r="D203" s="240"/>
      <c r="E203" s="240"/>
      <c r="F203" s="244"/>
      <c r="G203" s="241"/>
      <c r="H203" s="241"/>
      <c r="I203" s="241"/>
    </row>
    <row r="204" spans="1:9" ht="20.100000000000001" customHeight="1">
      <c r="A204" s="119">
        <v>227</v>
      </c>
      <c r="B204" s="30" t="s">
        <v>1034</v>
      </c>
      <c r="C204" s="240">
        <f t="shared" si="15"/>
        <v>5900</v>
      </c>
      <c r="D204" s="240">
        <v>5900</v>
      </c>
      <c r="E204" s="240"/>
      <c r="F204" s="244"/>
      <c r="G204" s="241"/>
      <c r="H204" s="241"/>
      <c r="I204" s="241"/>
    </row>
    <row r="205" spans="1:9" ht="20.100000000000001" customHeight="1">
      <c r="A205" s="119">
        <v>229</v>
      </c>
      <c r="B205" s="30" t="s">
        <v>1035</v>
      </c>
      <c r="C205" s="240">
        <f t="shared" si="15"/>
        <v>9300</v>
      </c>
      <c r="D205" s="240">
        <f>SUM(D206:D207)</f>
        <v>699</v>
      </c>
      <c r="E205" s="240">
        <f t="shared" ref="E205:I205" si="16">SUM(E206:E207)</f>
        <v>8601</v>
      </c>
      <c r="F205" s="244"/>
      <c r="G205" s="240">
        <f t="shared" si="16"/>
        <v>0</v>
      </c>
      <c r="H205" s="240">
        <f t="shared" si="16"/>
        <v>0</v>
      </c>
      <c r="I205" s="240">
        <f t="shared" si="16"/>
        <v>0</v>
      </c>
    </row>
    <row r="206" spans="1:9" ht="20.100000000000001" customHeight="1">
      <c r="A206" s="119">
        <v>22902</v>
      </c>
      <c r="B206" s="30" t="s">
        <v>1036</v>
      </c>
      <c r="C206" s="240">
        <f t="shared" si="15"/>
        <v>0</v>
      </c>
      <c r="D206" s="240"/>
      <c r="E206" s="240"/>
      <c r="F206" s="244"/>
      <c r="G206" s="241"/>
      <c r="H206" s="241"/>
      <c r="I206" s="241"/>
    </row>
    <row r="207" spans="1:9" ht="20.100000000000001" customHeight="1">
      <c r="A207" s="119">
        <v>22999</v>
      </c>
      <c r="B207" s="30" t="s">
        <v>899</v>
      </c>
      <c r="C207" s="240">
        <f t="shared" si="15"/>
        <v>9300</v>
      </c>
      <c r="D207" s="240">
        <v>699</v>
      </c>
      <c r="E207" s="240">
        <v>8601</v>
      </c>
      <c r="F207" s="244"/>
      <c r="G207" s="241"/>
      <c r="H207" s="241"/>
      <c r="I207" s="241"/>
    </row>
    <row r="208" spans="1:9" ht="20.100000000000001" customHeight="1">
      <c r="A208" s="119">
        <v>232</v>
      </c>
      <c r="B208" s="30" t="s">
        <v>1037</v>
      </c>
      <c r="C208" s="240">
        <f t="shared" si="15"/>
        <v>10070</v>
      </c>
      <c r="D208" s="240">
        <v>10070</v>
      </c>
      <c r="E208" s="240"/>
      <c r="F208" s="244"/>
      <c r="G208" s="241"/>
      <c r="H208" s="241"/>
      <c r="I208" s="241"/>
    </row>
    <row r="209" spans="1:9" ht="20.100000000000001" customHeight="1">
      <c r="A209" s="119">
        <v>23203</v>
      </c>
      <c r="B209" s="30" t="s">
        <v>1038</v>
      </c>
      <c r="C209" s="240">
        <f t="shared" si="15"/>
        <v>10070</v>
      </c>
      <c r="D209" s="240">
        <v>10070</v>
      </c>
      <c r="E209" s="240"/>
      <c r="F209" s="244"/>
      <c r="G209" s="241"/>
      <c r="H209" s="241"/>
      <c r="I209" s="241"/>
    </row>
    <row r="210" spans="1:9" ht="20.100000000000001" customHeight="1">
      <c r="A210" s="119">
        <v>233</v>
      </c>
      <c r="B210" s="30" t="s">
        <v>1043</v>
      </c>
      <c r="C210" s="240">
        <f t="shared" si="15"/>
        <v>85</v>
      </c>
      <c r="D210" s="240">
        <v>85</v>
      </c>
      <c r="E210" s="240"/>
      <c r="F210" s="244"/>
      <c r="G210" s="241"/>
      <c r="H210" s="241"/>
      <c r="I210" s="241"/>
    </row>
    <row r="211" spans="1:9" ht="19.899999999999999" customHeight="1">
      <c r="A211" s="279" t="s">
        <v>1045</v>
      </c>
      <c r="B211" s="279"/>
      <c r="C211" s="240">
        <f t="shared" si="15"/>
        <v>202600</v>
      </c>
      <c r="D211" s="240">
        <f>D6+D36+D39+D51+D62+D73+D80+D102+D116+D132+D139+D148+D155+D163+D167+D183+D187+D191+D196+D204+D205+D208+D210</f>
        <v>66250</v>
      </c>
      <c r="E211" s="240">
        <f t="shared" ref="E211:I211" si="17">E6+E36+E39+E51+E62+E73+E80+E102+E116+E132+E139+E148+E155+E163+E167+E183+E187+E191+E196+E204+E205+E208+E210</f>
        <v>90201</v>
      </c>
      <c r="F211" s="244">
        <f t="shared" si="17"/>
        <v>0</v>
      </c>
      <c r="G211" s="240">
        <f t="shared" si="17"/>
        <v>46149</v>
      </c>
      <c r="H211" s="240">
        <f t="shared" si="17"/>
        <v>0</v>
      </c>
      <c r="I211" s="240">
        <f t="shared" si="17"/>
        <v>0</v>
      </c>
    </row>
  </sheetData>
  <mergeCells count="10">
    <mergeCell ref="A2:I2"/>
    <mergeCell ref="A4:B4"/>
    <mergeCell ref="A211:B211"/>
    <mergeCell ref="C4:C5"/>
    <mergeCell ref="D4:D5"/>
    <mergeCell ref="E4:E5"/>
    <mergeCell ref="F4:F5"/>
    <mergeCell ref="G4:G5"/>
    <mergeCell ref="H4:H5"/>
    <mergeCell ref="I4:I5"/>
  </mergeCells>
  <phoneticPr fontId="31" type="noConversion"/>
  <printOptions horizontalCentered="1"/>
  <pageMargins left="0.47152777777777799" right="0.47152777777777799" top="0.47152777777777799" bottom="0.35416666666666702" header="0.118055555555556" footer="0.118055555555556"/>
  <pageSetup paperSize="9" scale="80" orientation="landscape"/>
</worksheet>
</file>

<file path=xl/worksheets/sheet7.xml><?xml version="1.0" encoding="utf-8"?>
<worksheet xmlns="http://schemas.openxmlformats.org/spreadsheetml/2006/main" xmlns:r="http://schemas.openxmlformats.org/officeDocument/2006/relationships">
  <dimension ref="A1:R32"/>
  <sheetViews>
    <sheetView showGridLines="0" showZeros="0" workbookViewId="0">
      <pane ySplit="5" topLeftCell="A6" activePane="bottomLeft" state="frozen"/>
      <selection pane="bottomLeft" activeCell="C6" sqref="C6"/>
    </sheetView>
  </sheetViews>
  <sheetFormatPr defaultColWidth="9" defaultRowHeight="13.5"/>
  <cols>
    <col min="1" max="1" width="9" style="246"/>
    <col min="2" max="2" width="33.375" style="246" customWidth="1"/>
    <col min="3" max="18" width="7.375" style="246" customWidth="1"/>
    <col min="19" max="16384" width="9" style="246"/>
  </cols>
  <sheetData>
    <row r="1" spans="1:18" ht="14.25">
      <c r="A1" s="245" t="s">
        <v>1168</v>
      </c>
    </row>
    <row r="2" spans="1:18" s="247" customFormat="1" ht="22.5">
      <c r="A2" s="282" t="s">
        <v>1169</v>
      </c>
      <c r="B2" s="282"/>
      <c r="C2" s="282"/>
      <c r="D2" s="282"/>
      <c r="E2" s="282"/>
      <c r="F2" s="282"/>
      <c r="G2" s="282"/>
      <c r="H2" s="282"/>
      <c r="I2" s="282"/>
      <c r="J2" s="282"/>
      <c r="K2" s="282"/>
      <c r="L2" s="282"/>
      <c r="M2" s="282"/>
      <c r="N2" s="282"/>
      <c r="O2" s="282"/>
      <c r="P2" s="282"/>
      <c r="Q2" s="282"/>
      <c r="R2" s="282"/>
    </row>
    <row r="3" spans="1:18" ht="20.25" customHeight="1">
      <c r="D3" s="248"/>
      <c r="E3" s="248"/>
      <c r="F3" s="248"/>
      <c r="G3" s="248"/>
      <c r="H3" s="248"/>
      <c r="I3" s="248"/>
      <c r="R3" s="249" t="s">
        <v>1170</v>
      </c>
    </row>
    <row r="4" spans="1:18" s="251" customFormat="1" ht="22.9" customHeight="1">
      <c r="A4" s="283" t="s">
        <v>26</v>
      </c>
      <c r="B4" s="283"/>
      <c r="C4" s="283" t="s">
        <v>1171</v>
      </c>
      <c r="D4" s="250">
        <v>501</v>
      </c>
      <c r="E4" s="250">
        <v>502</v>
      </c>
      <c r="F4" s="250">
        <v>503</v>
      </c>
      <c r="G4" s="250">
        <v>504</v>
      </c>
      <c r="H4" s="250">
        <v>505</v>
      </c>
      <c r="I4" s="250">
        <v>506</v>
      </c>
      <c r="J4" s="250">
        <v>507</v>
      </c>
      <c r="K4" s="250">
        <v>508</v>
      </c>
      <c r="L4" s="250">
        <v>509</v>
      </c>
      <c r="M4" s="250">
        <v>510</v>
      </c>
      <c r="N4" s="250">
        <v>511</v>
      </c>
      <c r="O4" s="250">
        <v>512</v>
      </c>
      <c r="P4" s="250">
        <v>513</v>
      </c>
      <c r="Q4" s="250">
        <v>514</v>
      </c>
      <c r="R4" s="250">
        <v>515</v>
      </c>
    </row>
    <row r="5" spans="1:18" s="251" customFormat="1" ht="69" customHeight="1">
      <c r="A5" s="250" t="s">
        <v>30</v>
      </c>
      <c r="B5" s="250" t="s">
        <v>31</v>
      </c>
      <c r="C5" s="283"/>
      <c r="D5" s="252" t="s">
        <v>1172</v>
      </c>
      <c r="E5" s="252" t="s">
        <v>1173</v>
      </c>
      <c r="F5" s="252" t="s">
        <v>1174</v>
      </c>
      <c r="G5" s="252" t="s">
        <v>1175</v>
      </c>
      <c r="H5" s="252" t="s">
        <v>1176</v>
      </c>
      <c r="I5" s="252" t="s">
        <v>1177</v>
      </c>
      <c r="J5" s="252" t="s">
        <v>1178</v>
      </c>
      <c r="K5" s="252" t="s">
        <v>1179</v>
      </c>
      <c r="L5" s="252" t="s">
        <v>1180</v>
      </c>
      <c r="M5" s="252" t="s">
        <v>1181</v>
      </c>
      <c r="N5" s="252" t="s">
        <v>1182</v>
      </c>
      <c r="O5" s="252" t="s">
        <v>1183</v>
      </c>
      <c r="P5" s="252" t="s">
        <v>1053</v>
      </c>
      <c r="Q5" s="252" t="s">
        <v>1184</v>
      </c>
      <c r="R5" s="252" t="s">
        <v>1185</v>
      </c>
    </row>
    <row r="6" spans="1:18" ht="20.100000000000001" customHeight="1">
      <c r="A6" s="253">
        <v>201</v>
      </c>
      <c r="B6" s="254" t="s">
        <v>1186</v>
      </c>
      <c r="C6" s="254">
        <f>SUM(D6:R6)</f>
        <v>24684</v>
      </c>
      <c r="D6" s="254">
        <v>8133</v>
      </c>
      <c r="E6" s="254">
        <v>2214</v>
      </c>
      <c r="F6" s="254">
        <v>4308</v>
      </c>
      <c r="G6" s="254"/>
      <c r="H6" s="254">
        <v>9445</v>
      </c>
      <c r="I6" s="254"/>
      <c r="J6" s="254"/>
      <c r="K6" s="254"/>
      <c r="L6" s="254">
        <v>584</v>
      </c>
      <c r="M6" s="254"/>
      <c r="N6" s="254"/>
      <c r="O6" s="254"/>
      <c r="P6" s="254"/>
      <c r="Q6" s="254"/>
      <c r="R6" s="254"/>
    </row>
    <row r="7" spans="1:18" ht="20.100000000000001" customHeight="1">
      <c r="A7" s="253">
        <v>202</v>
      </c>
      <c r="B7" s="254" t="s">
        <v>1187</v>
      </c>
      <c r="C7" s="254">
        <f t="shared" ref="C7:C31" si="0">SUM(D7:R7)</f>
        <v>0</v>
      </c>
      <c r="D7" s="254"/>
      <c r="E7" s="254"/>
      <c r="F7" s="254"/>
      <c r="G7" s="254"/>
      <c r="H7" s="254">
        <v>0</v>
      </c>
      <c r="I7" s="254"/>
      <c r="J7" s="254"/>
      <c r="K7" s="254"/>
      <c r="L7" s="254"/>
      <c r="M7" s="254"/>
      <c r="N7" s="254"/>
      <c r="O7" s="254"/>
      <c r="P7" s="254"/>
      <c r="Q7" s="254"/>
      <c r="R7" s="254"/>
    </row>
    <row r="8" spans="1:18" ht="20.100000000000001" customHeight="1">
      <c r="A8" s="253">
        <v>203</v>
      </c>
      <c r="B8" s="254" t="s">
        <v>1188</v>
      </c>
      <c r="C8" s="254">
        <f t="shared" si="0"/>
        <v>200</v>
      </c>
      <c r="D8" s="254"/>
      <c r="E8" s="254">
        <v>200</v>
      </c>
      <c r="F8" s="254"/>
      <c r="G8" s="254"/>
      <c r="H8" s="254">
        <v>0</v>
      </c>
      <c r="I8" s="254"/>
      <c r="J8" s="254"/>
      <c r="K8" s="254"/>
      <c r="L8" s="254"/>
      <c r="M8" s="254"/>
      <c r="N8" s="254"/>
      <c r="O8" s="254"/>
      <c r="P8" s="254"/>
      <c r="Q8" s="254"/>
      <c r="R8" s="254"/>
    </row>
    <row r="9" spans="1:18" ht="20.100000000000001" customHeight="1">
      <c r="A9" s="253">
        <v>204</v>
      </c>
      <c r="B9" s="254" t="s">
        <v>1189</v>
      </c>
      <c r="C9" s="254">
        <f t="shared" si="0"/>
        <v>3265</v>
      </c>
      <c r="D9" s="254">
        <v>476</v>
      </c>
      <c r="E9" s="254">
        <v>1727</v>
      </c>
      <c r="F9" s="254"/>
      <c r="G9" s="254"/>
      <c r="H9" s="254">
        <v>1045</v>
      </c>
      <c r="I9" s="254"/>
      <c r="J9" s="254"/>
      <c r="K9" s="254"/>
      <c r="L9" s="254">
        <v>17</v>
      </c>
      <c r="M9" s="254"/>
      <c r="N9" s="254"/>
      <c r="O9" s="254"/>
      <c r="P9" s="254"/>
      <c r="Q9" s="254"/>
      <c r="R9" s="254"/>
    </row>
    <row r="10" spans="1:18" ht="20.100000000000001" customHeight="1">
      <c r="A10" s="253">
        <v>205</v>
      </c>
      <c r="B10" s="254" t="s">
        <v>1190</v>
      </c>
      <c r="C10" s="254">
        <f t="shared" si="0"/>
        <v>57776</v>
      </c>
      <c r="D10" s="254">
        <v>208</v>
      </c>
      <c r="E10" s="254">
        <v>4263</v>
      </c>
      <c r="F10" s="254"/>
      <c r="G10" s="254"/>
      <c r="H10" s="254">
        <v>49592</v>
      </c>
      <c r="I10" s="254"/>
      <c r="J10" s="254"/>
      <c r="K10" s="254"/>
      <c r="L10" s="254">
        <v>3713</v>
      </c>
      <c r="M10" s="254"/>
      <c r="N10" s="254"/>
      <c r="O10" s="254"/>
      <c r="P10" s="254"/>
      <c r="Q10" s="254"/>
      <c r="R10" s="254"/>
    </row>
    <row r="11" spans="1:18" ht="20.100000000000001" customHeight="1">
      <c r="A11" s="253">
        <v>206</v>
      </c>
      <c r="B11" s="254" t="s">
        <v>1191</v>
      </c>
      <c r="C11" s="254">
        <f t="shared" si="0"/>
        <v>266</v>
      </c>
      <c r="D11" s="254">
        <v>65</v>
      </c>
      <c r="E11" s="254">
        <v>53</v>
      </c>
      <c r="F11" s="254"/>
      <c r="G11" s="254"/>
      <c r="H11" s="254">
        <v>139</v>
      </c>
      <c r="I11" s="254"/>
      <c r="J11" s="254"/>
      <c r="K11" s="254"/>
      <c r="L11" s="254">
        <v>9</v>
      </c>
      <c r="M11" s="254"/>
      <c r="N11" s="254"/>
      <c r="O11" s="254"/>
      <c r="P11" s="254"/>
      <c r="Q11" s="254"/>
      <c r="R11" s="254"/>
    </row>
    <row r="12" spans="1:18" ht="20.100000000000001" customHeight="1">
      <c r="A12" s="253">
        <v>207</v>
      </c>
      <c r="B12" s="254" t="s">
        <v>1192</v>
      </c>
      <c r="C12" s="254">
        <f t="shared" si="0"/>
        <v>2206</v>
      </c>
      <c r="D12" s="254">
        <v>138</v>
      </c>
      <c r="E12" s="254">
        <v>256</v>
      </c>
      <c r="F12" s="254"/>
      <c r="G12" s="254"/>
      <c r="H12" s="254">
        <v>1757</v>
      </c>
      <c r="I12" s="254"/>
      <c r="J12" s="254"/>
      <c r="K12" s="254"/>
      <c r="L12" s="254">
        <v>55</v>
      </c>
      <c r="M12" s="254"/>
      <c r="N12" s="254"/>
      <c r="O12" s="254"/>
      <c r="P12" s="254"/>
      <c r="Q12" s="254"/>
      <c r="R12" s="254"/>
    </row>
    <row r="13" spans="1:18" ht="20.100000000000001" customHeight="1">
      <c r="A13" s="253">
        <v>208</v>
      </c>
      <c r="B13" s="254" t="s">
        <v>1193</v>
      </c>
      <c r="C13" s="254">
        <f t="shared" si="0"/>
        <v>14709</v>
      </c>
      <c r="D13" s="254">
        <v>254</v>
      </c>
      <c r="E13" s="254">
        <v>808</v>
      </c>
      <c r="F13" s="254"/>
      <c r="G13" s="254"/>
      <c r="H13" s="254">
        <v>3650</v>
      </c>
      <c r="I13" s="254"/>
      <c r="J13" s="254"/>
      <c r="K13" s="254"/>
      <c r="L13" s="254">
        <v>185</v>
      </c>
      <c r="M13" s="254">
        <v>9812</v>
      </c>
      <c r="N13" s="254"/>
      <c r="O13" s="254"/>
      <c r="P13" s="254"/>
      <c r="Q13" s="254"/>
      <c r="R13" s="254"/>
    </row>
    <row r="14" spans="1:18" ht="20.100000000000001" customHeight="1">
      <c r="A14" s="253">
        <v>210</v>
      </c>
      <c r="B14" s="254" t="s">
        <v>1194</v>
      </c>
      <c r="C14" s="254">
        <f t="shared" si="0"/>
        <v>14746</v>
      </c>
      <c r="D14" s="254">
        <v>452</v>
      </c>
      <c r="E14" s="254">
        <v>468</v>
      </c>
      <c r="F14" s="254"/>
      <c r="G14" s="254"/>
      <c r="H14" s="254">
        <v>10414</v>
      </c>
      <c r="I14" s="254"/>
      <c r="J14" s="254"/>
      <c r="K14" s="254"/>
      <c r="L14" s="254">
        <v>3412</v>
      </c>
      <c r="M14" s="254"/>
      <c r="N14" s="254"/>
      <c r="O14" s="254"/>
      <c r="P14" s="254"/>
      <c r="Q14" s="254"/>
      <c r="R14" s="254"/>
    </row>
    <row r="15" spans="1:18" ht="20.100000000000001" customHeight="1">
      <c r="A15" s="253">
        <v>211</v>
      </c>
      <c r="B15" s="254" t="s">
        <v>1195</v>
      </c>
      <c r="C15" s="254">
        <f t="shared" si="0"/>
        <v>2500</v>
      </c>
      <c r="D15" s="254"/>
      <c r="E15" s="254">
        <v>2500</v>
      </c>
      <c r="F15" s="254"/>
      <c r="G15" s="254"/>
      <c r="H15" s="254">
        <v>0</v>
      </c>
      <c r="I15" s="254"/>
      <c r="J15" s="254"/>
      <c r="K15" s="254"/>
      <c r="L15" s="254"/>
      <c r="M15" s="254"/>
      <c r="N15" s="254"/>
      <c r="O15" s="254"/>
      <c r="P15" s="254"/>
      <c r="Q15" s="254"/>
      <c r="R15" s="254"/>
    </row>
    <row r="16" spans="1:18" ht="20.100000000000001" customHeight="1">
      <c r="A16" s="253">
        <v>212</v>
      </c>
      <c r="B16" s="254" t="s">
        <v>1196</v>
      </c>
      <c r="C16" s="254">
        <f t="shared" si="0"/>
        <v>11063</v>
      </c>
      <c r="D16" s="254">
        <v>589</v>
      </c>
      <c r="E16" s="254">
        <v>696</v>
      </c>
      <c r="F16" s="254"/>
      <c r="G16" s="254"/>
      <c r="H16" s="254">
        <v>9203</v>
      </c>
      <c r="I16" s="254"/>
      <c r="J16" s="254"/>
      <c r="K16" s="254"/>
      <c r="L16" s="254">
        <v>575</v>
      </c>
      <c r="M16" s="254"/>
      <c r="N16" s="254"/>
      <c r="O16" s="254"/>
      <c r="P16" s="254"/>
      <c r="Q16" s="254"/>
      <c r="R16" s="254"/>
    </row>
    <row r="17" spans="1:18" ht="20.100000000000001" customHeight="1">
      <c r="A17" s="253">
        <v>213</v>
      </c>
      <c r="B17" s="254" t="s">
        <v>1197</v>
      </c>
      <c r="C17" s="254">
        <f t="shared" si="0"/>
        <v>8978</v>
      </c>
      <c r="D17" s="254">
        <v>606</v>
      </c>
      <c r="E17" s="254">
        <v>1185</v>
      </c>
      <c r="F17" s="254"/>
      <c r="G17" s="254"/>
      <c r="H17" s="254">
        <v>6825</v>
      </c>
      <c r="I17" s="254"/>
      <c r="J17" s="254"/>
      <c r="K17" s="254"/>
      <c r="L17" s="254">
        <v>362</v>
      </c>
      <c r="M17" s="254"/>
      <c r="N17" s="254"/>
      <c r="O17" s="254"/>
      <c r="P17" s="254"/>
      <c r="Q17" s="254"/>
      <c r="R17" s="254"/>
    </row>
    <row r="18" spans="1:18" ht="20.100000000000001" customHeight="1">
      <c r="A18" s="253">
        <v>214</v>
      </c>
      <c r="B18" s="254" t="s">
        <v>1198</v>
      </c>
      <c r="C18" s="254">
        <f t="shared" si="0"/>
        <v>3385</v>
      </c>
      <c r="D18" s="254">
        <v>156</v>
      </c>
      <c r="E18" s="254">
        <v>119</v>
      </c>
      <c r="F18" s="254">
        <v>1400</v>
      </c>
      <c r="G18" s="254"/>
      <c r="H18" s="254">
        <v>1330</v>
      </c>
      <c r="I18" s="254"/>
      <c r="J18" s="254"/>
      <c r="K18" s="254"/>
      <c r="L18" s="254">
        <v>380</v>
      </c>
      <c r="M18" s="254"/>
      <c r="N18" s="254"/>
      <c r="O18" s="254"/>
      <c r="P18" s="254"/>
      <c r="Q18" s="254"/>
      <c r="R18" s="254"/>
    </row>
    <row r="19" spans="1:18" ht="20.100000000000001" customHeight="1">
      <c r="A19" s="253">
        <v>215</v>
      </c>
      <c r="B19" s="255" t="s">
        <v>1199</v>
      </c>
      <c r="C19" s="254">
        <f t="shared" si="0"/>
        <v>476</v>
      </c>
      <c r="D19" s="254">
        <v>303</v>
      </c>
      <c r="E19" s="254">
        <v>105</v>
      </c>
      <c r="F19" s="254"/>
      <c r="G19" s="254"/>
      <c r="H19" s="254">
        <v>29</v>
      </c>
      <c r="I19" s="254"/>
      <c r="J19" s="254"/>
      <c r="K19" s="254"/>
      <c r="L19" s="254">
        <v>39</v>
      </c>
      <c r="M19" s="254"/>
      <c r="N19" s="254"/>
      <c r="O19" s="254"/>
      <c r="P19" s="254"/>
      <c r="Q19" s="254"/>
      <c r="R19" s="254"/>
    </row>
    <row r="20" spans="1:18" ht="20.100000000000001" customHeight="1">
      <c r="A20" s="253">
        <v>216</v>
      </c>
      <c r="B20" s="255" t="s">
        <v>1200</v>
      </c>
      <c r="C20" s="254">
        <f t="shared" si="0"/>
        <v>162</v>
      </c>
      <c r="D20" s="254">
        <v>129</v>
      </c>
      <c r="E20" s="254">
        <v>22</v>
      </c>
      <c r="F20" s="254"/>
      <c r="G20" s="254"/>
      <c r="H20" s="254">
        <v>0</v>
      </c>
      <c r="I20" s="254"/>
      <c r="J20" s="254"/>
      <c r="K20" s="254"/>
      <c r="L20" s="254">
        <v>11</v>
      </c>
      <c r="M20" s="254"/>
      <c r="N20" s="254"/>
      <c r="O20" s="254"/>
      <c r="P20" s="254"/>
      <c r="Q20" s="254"/>
      <c r="R20" s="254"/>
    </row>
    <row r="21" spans="1:18" ht="20.100000000000001" customHeight="1">
      <c r="A21" s="253">
        <v>217</v>
      </c>
      <c r="B21" s="253" t="s">
        <v>1201</v>
      </c>
      <c r="C21" s="254">
        <f t="shared" si="0"/>
        <v>77</v>
      </c>
      <c r="D21" s="254"/>
      <c r="E21" s="254"/>
      <c r="F21" s="254"/>
      <c r="G21" s="254"/>
      <c r="H21" s="254">
        <v>0</v>
      </c>
      <c r="I21" s="254"/>
      <c r="J21" s="254"/>
      <c r="K21" s="254"/>
      <c r="L21" s="254"/>
      <c r="M21" s="254"/>
      <c r="N21" s="254"/>
      <c r="O21" s="254"/>
      <c r="P21" s="254"/>
      <c r="Q21" s="254"/>
      <c r="R21" s="254">
        <v>77</v>
      </c>
    </row>
    <row r="22" spans="1:18" ht="20.100000000000001" customHeight="1">
      <c r="A22" s="253">
        <v>219</v>
      </c>
      <c r="B22" s="255" t="s">
        <v>1202</v>
      </c>
      <c r="C22" s="254">
        <f t="shared" si="0"/>
        <v>0</v>
      </c>
      <c r="D22" s="254"/>
      <c r="E22" s="254"/>
      <c r="F22" s="254"/>
      <c r="G22" s="254"/>
      <c r="H22" s="254">
        <v>0</v>
      </c>
      <c r="I22" s="254"/>
      <c r="J22" s="254"/>
      <c r="K22" s="254"/>
      <c r="L22" s="254"/>
      <c r="M22" s="254"/>
      <c r="N22" s="254"/>
      <c r="O22" s="254"/>
      <c r="P22" s="254"/>
      <c r="Q22" s="254"/>
      <c r="R22" s="254"/>
    </row>
    <row r="23" spans="1:18" ht="20.100000000000001" customHeight="1">
      <c r="A23" s="253">
        <v>220</v>
      </c>
      <c r="B23" s="255" t="s">
        <v>1203</v>
      </c>
      <c r="C23" s="254">
        <f t="shared" si="0"/>
        <v>2924</v>
      </c>
      <c r="D23" s="254">
        <v>283</v>
      </c>
      <c r="E23" s="254">
        <v>677</v>
      </c>
      <c r="F23" s="254"/>
      <c r="G23" s="254"/>
      <c r="H23" s="254">
        <v>1672</v>
      </c>
      <c r="I23" s="254"/>
      <c r="J23" s="254"/>
      <c r="K23" s="254"/>
      <c r="L23" s="254">
        <v>292</v>
      </c>
      <c r="M23" s="254"/>
      <c r="N23" s="254"/>
      <c r="O23" s="254"/>
      <c r="P23" s="254"/>
      <c r="Q23" s="254"/>
      <c r="R23" s="254"/>
    </row>
    <row r="24" spans="1:18" ht="20.100000000000001" customHeight="1">
      <c r="A24" s="253">
        <v>221</v>
      </c>
      <c r="B24" s="255" t="s">
        <v>1204</v>
      </c>
      <c r="C24" s="254">
        <f t="shared" si="0"/>
        <v>27444</v>
      </c>
      <c r="D24" s="254">
        <v>1034</v>
      </c>
      <c r="E24" s="254"/>
      <c r="F24" s="254"/>
      <c r="G24" s="254"/>
      <c r="H24" s="254">
        <v>6224</v>
      </c>
      <c r="I24" s="254">
        <v>20186</v>
      </c>
      <c r="J24" s="254"/>
      <c r="K24" s="254"/>
      <c r="L24" s="254"/>
      <c r="M24" s="254"/>
      <c r="N24" s="254"/>
      <c r="O24" s="254"/>
      <c r="P24" s="254"/>
      <c r="Q24" s="254"/>
      <c r="R24" s="254"/>
    </row>
    <row r="25" spans="1:18" ht="20.100000000000001" customHeight="1">
      <c r="A25" s="253">
        <v>222</v>
      </c>
      <c r="B25" s="255" t="s">
        <v>1205</v>
      </c>
      <c r="C25" s="254">
        <f t="shared" si="0"/>
        <v>120</v>
      </c>
      <c r="D25" s="254">
        <v>74</v>
      </c>
      <c r="E25" s="254">
        <v>0</v>
      </c>
      <c r="F25" s="254"/>
      <c r="G25" s="254"/>
      <c r="H25" s="254">
        <v>42</v>
      </c>
      <c r="I25" s="254"/>
      <c r="J25" s="254"/>
      <c r="K25" s="254"/>
      <c r="L25" s="254">
        <v>4</v>
      </c>
      <c r="M25" s="254"/>
      <c r="N25" s="254"/>
      <c r="O25" s="254"/>
      <c r="P25" s="254"/>
      <c r="Q25" s="254"/>
      <c r="R25" s="254"/>
    </row>
    <row r="26" spans="1:18" ht="20.100000000000001" customHeight="1">
      <c r="A26" s="253">
        <v>224</v>
      </c>
      <c r="B26" s="255" t="s">
        <v>1206</v>
      </c>
      <c r="C26" s="254">
        <f t="shared" si="0"/>
        <v>2264</v>
      </c>
      <c r="D26" s="254">
        <v>142</v>
      </c>
      <c r="E26" s="254">
        <v>335</v>
      </c>
      <c r="F26" s="254"/>
      <c r="G26" s="254"/>
      <c r="H26" s="254">
        <v>1777</v>
      </c>
      <c r="I26" s="254"/>
      <c r="J26" s="254"/>
      <c r="K26" s="254"/>
      <c r="L26" s="254">
        <v>10</v>
      </c>
      <c r="M26" s="254"/>
      <c r="N26" s="254"/>
      <c r="O26" s="254"/>
      <c r="P26" s="254"/>
      <c r="Q26" s="254"/>
      <c r="R26" s="254"/>
    </row>
    <row r="27" spans="1:18" ht="20.100000000000001" customHeight="1">
      <c r="A27" s="253">
        <v>227</v>
      </c>
      <c r="B27" s="253" t="s">
        <v>1207</v>
      </c>
      <c r="C27" s="254">
        <f t="shared" si="0"/>
        <v>5900</v>
      </c>
      <c r="D27" s="254"/>
      <c r="E27" s="254"/>
      <c r="F27" s="254"/>
      <c r="G27" s="254"/>
      <c r="H27" s="254"/>
      <c r="I27" s="254"/>
      <c r="J27" s="254"/>
      <c r="K27" s="254"/>
      <c r="L27" s="254"/>
      <c r="M27" s="254"/>
      <c r="N27" s="254"/>
      <c r="O27" s="254"/>
      <c r="P27" s="254"/>
      <c r="Q27" s="254">
        <v>5900</v>
      </c>
      <c r="R27" s="254"/>
    </row>
    <row r="28" spans="1:18" ht="20.100000000000001" customHeight="1">
      <c r="A28" s="253">
        <v>229</v>
      </c>
      <c r="B28" s="254" t="s">
        <v>1185</v>
      </c>
      <c r="C28" s="254">
        <f t="shared" si="0"/>
        <v>9300</v>
      </c>
      <c r="D28" s="254"/>
      <c r="E28" s="254"/>
      <c r="F28" s="254"/>
      <c r="G28" s="254"/>
      <c r="H28" s="254"/>
      <c r="I28" s="254"/>
      <c r="J28" s="254">
        <v>3850</v>
      </c>
      <c r="K28" s="254"/>
      <c r="L28" s="254"/>
      <c r="M28" s="254"/>
      <c r="N28" s="254"/>
      <c r="O28" s="254"/>
      <c r="P28" s="254"/>
      <c r="Q28" s="254"/>
      <c r="R28" s="254">
        <v>5450</v>
      </c>
    </row>
    <row r="29" spans="1:18" ht="20.100000000000001" customHeight="1">
      <c r="A29" s="253">
        <v>230</v>
      </c>
      <c r="B29" s="254" t="s">
        <v>1053</v>
      </c>
      <c r="C29" s="254">
        <f t="shared" si="0"/>
        <v>0</v>
      </c>
      <c r="D29" s="254"/>
      <c r="E29" s="254"/>
      <c r="F29" s="254"/>
      <c r="G29" s="254"/>
      <c r="H29" s="254"/>
      <c r="I29" s="254"/>
      <c r="J29" s="254"/>
      <c r="K29" s="254"/>
      <c r="L29" s="254"/>
      <c r="M29" s="254"/>
      <c r="N29" s="254"/>
      <c r="O29" s="254"/>
      <c r="P29" s="254"/>
      <c r="Q29" s="254"/>
      <c r="R29" s="254"/>
    </row>
    <row r="30" spans="1:18" ht="20.100000000000001" customHeight="1">
      <c r="A30" s="253">
        <v>232</v>
      </c>
      <c r="B30" s="255" t="s">
        <v>1208</v>
      </c>
      <c r="C30" s="254">
        <f t="shared" si="0"/>
        <v>10070</v>
      </c>
      <c r="D30" s="254"/>
      <c r="E30" s="254"/>
      <c r="F30" s="254"/>
      <c r="G30" s="254"/>
      <c r="H30" s="254"/>
      <c r="I30" s="254"/>
      <c r="J30" s="254"/>
      <c r="K30" s="254"/>
      <c r="L30" s="254"/>
      <c r="M30" s="254"/>
      <c r="N30" s="254">
        <v>10070</v>
      </c>
      <c r="O30" s="254"/>
      <c r="P30" s="254"/>
      <c r="Q30" s="254"/>
      <c r="R30" s="254"/>
    </row>
    <row r="31" spans="1:18" ht="20.100000000000001" customHeight="1">
      <c r="A31" s="253">
        <v>233</v>
      </c>
      <c r="B31" s="255" t="s">
        <v>1209</v>
      </c>
      <c r="C31" s="254">
        <f t="shared" si="0"/>
        <v>85</v>
      </c>
      <c r="D31" s="254"/>
      <c r="E31" s="254"/>
      <c r="F31" s="254"/>
      <c r="G31" s="254"/>
      <c r="H31" s="254"/>
      <c r="I31" s="254"/>
      <c r="J31" s="254"/>
      <c r="K31" s="254"/>
      <c r="L31" s="254"/>
      <c r="M31" s="254"/>
      <c r="N31" s="254">
        <v>85</v>
      </c>
      <c r="O31" s="254"/>
      <c r="P31" s="254"/>
      <c r="Q31" s="254"/>
      <c r="R31" s="254"/>
    </row>
    <row r="32" spans="1:18" ht="20.100000000000001" customHeight="1">
      <c r="A32" s="284" t="s">
        <v>1045</v>
      </c>
      <c r="B32" s="284"/>
      <c r="C32" s="254">
        <f>SUM(C6:C31)</f>
        <v>202600</v>
      </c>
      <c r="D32" s="254">
        <f t="shared" ref="D32:R32" si="1">SUM(D6:D31)</f>
        <v>13042</v>
      </c>
      <c r="E32" s="254">
        <f t="shared" si="1"/>
        <v>15628</v>
      </c>
      <c r="F32" s="254">
        <f t="shared" si="1"/>
        <v>5708</v>
      </c>
      <c r="G32" s="254">
        <f t="shared" si="1"/>
        <v>0</v>
      </c>
      <c r="H32" s="254">
        <f t="shared" si="1"/>
        <v>103144</v>
      </c>
      <c r="I32" s="254">
        <f t="shared" si="1"/>
        <v>20186</v>
      </c>
      <c r="J32" s="254">
        <f t="shared" si="1"/>
        <v>3850</v>
      </c>
      <c r="K32" s="254">
        <f t="shared" si="1"/>
        <v>0</v>
      </c>
      <c r="L32" s="254">
        <f t="shared" si="1"/>
        <v>9648</v>
      </c>
      <c r="M32" s="254">
        <f t="shared" si="1"/>
        <v>9812</v>
      </c>
      <c r="N32" s="254">
        <f t="shared" si="1"/>
        <v>10155</v>
      </c>
      <c r="O32" s="254">
        <f t="shared" si="1"/>
        <v>0</v>
      </c>
      <c r="P32" s="254">
        <f t="shared" si="1"/>
        <v>0</v>
      </c>
      <c r="Q32" s="254">
        <f t="shared" si="1"/>
        <v>5900</v>
      </c>
      <c r="R32" s="254">
        <f t="shared" si="1"/>
        <v>5527</v>
      </c>
    </row>
  </sheetData>
  <mergeCells count="4">
    <mergeCell ref="A2:R2"/>
    <mergeCell ref="A4:B4"/>
    <mergeCell ref="C4:C5"/>
    <mergeCell ref="A32:B32"/>
  </mergeCells>
  <phoneticPr fontId="31" type="noConversion"/>
  <printOptions horizontalCentered="1"/>
  <pageMargins left="0.47152777777777799" right="0.47152777777777799" top="7.7777777777777807E-2" bottom="0.15625" header="0.118055555555556" footer="0.118055555555556"/>
  <pageSetup paperSize="9" scale="80" orientation="landscape"/>
</worksheet>
</file>

<file path=xl/worksheets/sheet8.xml><?xml version="1.0" encoding="utf-8"?>
<worksheet xmlns="http://schemas.openxmlformats.org/spreadsheetml/2006/main" xmlns:r="http://schemas.openxmlformats.org/officeDocument/2006/relationships">
  <sheetPr>
    <tabColor rgb="FF92D050"/>
  </sheetPr>
  <dimension ref="A1:AB99"/>
  <sheetViews>
    <sheetView showGridLines="0" showZeros="0" workbookViewId="0">
      <selection activeCell="M4" sqref="M1:M1048576"/>
    </sheetView>
  </sheetViews>
  <sheetFormatPr defaultColWidth="5.75" defaultRowHeight="13.5"/>
  <cols>
    <col min="1" max="1" width="15.125" style="92" customWidth="1"/>
    <col min="2" max="2" width="6.75" style="92" customWidth="1"/>
    <col min="3" max="3" width="7.875" style="92" customWidth="1"/>
    <col min="4" max="5" width="7.125" style="92" bestFit="1" customWidth="1"/>
    <col min="6" max="6" width="6.375" style="92" customWidth="1"/>
    <col min="7" max="8" width="7.125" style="92" bestFit="1" customWidth="1"/>
    <col min="9" max="9" width="9" style="92" bestFit="1" customWidth="1"/>
    <col min="10" max="11" width="7.125" style="92" bestFit="1" customWidth="1"/>
    <col min="12" max="12" width="6.625" style="92" customWidth="1"/>
    <col min="13" max="13" width="7.5" style="92" customWidth="1"/>
    <col min="14" max="15" width="7.125" style="92" bestFit="1" customWidth="1"/>
    <col min="16" max="16" width="5.875" style="92" bestFit="1" customWidth="1"/>
    <col min="17" max="17" width="4.5" style="92" customWidth="1"/>
    <col min="18" max="18" width="5.25" style="92" bestFit="1" customWidth="1"/>
    <col min="19" max="19" width="6.375" style="92" customWidth="1"/>
    <col min="20" max="20" width="8.25" style="92" customWidth="1"/>
    <col min="21" max="21" width="5.875" style="92" bestFit="1" customWidth="1"/>
    <col min="22" max="22" width="7.125" style="92" bestFit="1" customWidth="1"/>
    <col min="23" max="23" width="5.875" style="92" bestFit="1" customWidth="1"/>
    <col min="24" max="24" width="5.75" style="92" customWidth="1"/>
    <col min="25" max="25" width="11" style="92" bestFit="1" customWidth="1"/>
    <col min="26" max="26" width="5.25" style="92" bestFit="1" customWidth="1"/>
    <col min="27" max="27" width="17.25" style="93" bestFit="1" customWidth="1"/>
    <col min="28" max="28" width="10.375" style="92" bestFit="1" customWidth="1"/>
    <col min="29" max="16384" width="5.75" style="92"/>
  </cols>
  <sheetData>
    <row r="1" spans="1:28" ht="14.25">
      <c r="A1" s="22" t="s">
        <v>1210</v>
      </c>
    </row>
    <row r="2" spans="1:28" s="91" customFormat="1" ht="33.950000000000003" customHeight="1">
      <c r="A2" s="261" t="s">
        <v>1211</v>
      </c>
      <c r="B2" s="260"/>
      <c r="C2" s="260"/>
      <c r="D2" s="260"/>
      <c r="E2" s="260"/>
      <c r="F2" s="260"/>
      <c r="G2" s="260"/>
      <c r="H2" s="260"/>
      <c r="I2" s="260"/>
      <c r="J2" s="260"/>
      <c r="K2" s="260"/>
      <c r="L2" s="260"/>
      <c r="M2" s="260"/>
      <c r="N2" s="260"/>
      <c r="O2" s="260"/>
      <c r="P2" s="260"/>
      <c r="Q2" s="260"/>
      <c r="R2" s="260"/>
      <c r="S2" s="260"/>
      <c r="T2" s="260"/>
      <c r="U2" s="260"/>
      <c r="V2" s="260"/>
      <c r="W2" s="260"/>
      <c r="X2" s="260"/>
      <c r="Y2" s="260"/>
      <c r="Z2" s="260"/>
      <c r="AA2" s="260"/>
      <c r="AB2" s="260"/>
    </row>
    <row r="3" spans="1:28" ht="17.100000000000001" customHeight="1">
      <c r="A3" s="94"/>
      <c r="B3" s="94"/>
      <c r="C3" s="94"/>
      <c r="D3" s="94"/>
      <c r="E3" s="94"/>
      <c r="F3" s="94"/>
      <c r="G3" s="94"/>
      <c r="H3" s="94"/>
      <c r="I3" s="94"/>
      <c r="J3" s="94"/>
      <c r="K3" s="94"/>
      <c r="L3" s="94"/>
      <c r="M3" s="94"/>
      <c r="N3" s="94"/>
      <c r="O3" s="94"/>
      <c r="P3" s="94"/>
      <c r="Q3" s="94"/>
      <c r="R3" s="94"/>
      <c r="S3" s="94"/>
      <c r="T3" s="94"/>
      <c r="U3" s="94"/>
      <c r="V3" s="94"/>
      <c r="W3" s="94"/>
      <c r="X3" s="94"/>
      <c r="Y3" s="94"/>
      <c r="Z3" s="94"/>
      <c r="AA3" s="116"/>
      <c r="AB3" s="94" t="s">
        <v>25</v>
      </c>
    </row>
    <row r="4" spans="1:28" ht="31.5" customHeight="1">
      <c r="A4" s="288" t="s">
        <v>1212</v>
      </c>
      <c r="B4" s="114" t="s">
        <v>1213</v>
      </c>
      <c r="C4" s="114"/>
      <c r="D4" s="114"/>
      <c r="E4" s="114"/>
      <c r="F4" s="114"/>
      <c r="G4" s="114"/>
      <c r="H4" s="114"/>
      <c r="I4" s="114"/>
      <c r="J4" s="114"/>
      <c r="K4" s="114"/>
      <c r="L4" s="114"/>
      <c r="M4" s="114"/>
      <c r="N4" s="114"/>
      <c r="O4" s="114"/>
      <c r="P4" s="114"/>
      <c r="Q4" s="114"/>
      <c r="R4" s="114"/>
      <c r="S4" s="114"/>
      <c r="T4" s="114"/>
      <c r="U4" s="114"/>
      <c r="V4" s="114"/>
      <c r="W4" s="114"/>
      <c r="X4" s="114"/>
      <c r="Y4" s="114"/>
      <c r="Z4" s="114"/>
      <c r="AA4" s="117"/>
      <c r="AB4" s="114"/>
    </row>
    <row r="5" spans="1:28" ht="17.100000000000001" customHeight="1">
      <c r="A5" s="289"/>
      <c r="B5" s="291" t="s">
        <v>1214</v>
      </c>
      <c r="C5" s="285" t="s">
        <v>1215</v>
      </c>
      <c r="D5" s="286"/>
      <c r="E5" s="286"/>
      <c r="F5" s="286"/>
      <c r="G5" s="286"/>
      <c r="H5" s="286"/>
      <c r="I5" s="286"/>
      <c r="J5" s="286"/>
      <c r="K5" s="286"/>
      <c r="L5" s="286"/>
      <c r="M5" s="286"/>
      <c r="N5" s="286"/>
      <c r="O5" s="286"/>
      <c r="P5" s="286"/>
      <c r="Q5" s="286"/>
      <c r="R5" s="286"/>
      <c r="S5" s="287"/>
      <c r="T5" s="285" t="s">
        <v>1216</v>
      </c>
      <c r="U5" s="286"/>
      <c r="V5" s="286"/>
      <c r="W5" s="286"/>
      <c r="X5" s="286"/>
      <c r="Y5" s="286"/>
      <c r="Z5" s="286"/>
      <c r="AA5" s="286"/>
      <c r="AB5" s="287"/>
    </row>
    <row r="6" spans="1:28" ht="126" customHeight="1">
      <c r="A6" s="290"/>
      <c r="B6" s="292"/>
      <c r="C6" s="96" t="s">
        <v>1217</v>
      </c>
      <c r="D6" s="96" t="s">
        <v>1218</v>
      </c>
      <c r="E6" s="96" t="s">
        <v>1219</v>
      </c>
      <c r="F6" s="96" t="s">
        <v>1220</v>
      </c>
      <c r="G6" s="96" t="s">
        <v>1221</v>
      </c>
      <c r="H6" s="96" t="s">
        <v>1222</v>
      </c>
      <c r="I6" s="96" t="s">
        <v>1223</v>
      </c>
      <c r="J6" s="96" t="s">
        <v>1224</v>
      </c>
      <c r="K6" s="96" t="s">
        <v>1225</v>
      </c>
      <c r="L6" s="96" t="s">
        <v>1226</v>
      </c>
      <c r="M6" s="96" t="s">
        <v>1227</v>
      </c>
      <c r="N6" s="96" t="s">
        <v>1228</v>
      </c>
      <c r="O6" s="96" t="s">
        <v>1229</v>
      </c>
      <c r="P6" s="96" t="s">
        <v>1230</v>
      </c>
      <c r="Q6" s="96" t="s">
        <v>1231</v>
      </c>
      <c r="R6" s="96" t="s">
        <v>1232</v>
      </c>
      <c r="S6" s="96" t="s">
        <v>1233</v>
      </c>
      <c r="T6" s="96" t="s">
        <v>1217</v>
      </c>
      <c r="U6" s="96" t="s">
        <v>1234</v>
      </c>
      <c r="V6" s="96" t="s">
        <v>1235</v>
      </c>
      <c r="W6" s="96" t="s">
        <v>1236</v>
      </c>
      <c r="X6" s="96" t="s">
        <v>1237</v>
      </c>
      <c r="Y6" s="96" t="s">
        <v>1238</v>
      </c>
      <c r="Z6" s="96" t="s">
        <v>1239</v>
      </c>
      <c r="AA6" s="96" t="s">
        <v>1240</v>
      </c>
      <c r="AB6" s="96" t="s">
        <v>1241</v>
      </c>
    </row>
    <row r="7" spans="1:28" ht="15.95" customHeight="1">
      <c r="A7" s="97" t="s">
        <v>1242</v>
      </c>
      <c r="B7" s="109"/>
      <c r="C7" s="109"/>
      <c r="D7" s="109"/>
      <c r="E7" s="109"/>
      <c r="F7" s="109"/>
      <c r="G7" s="109"/>
      <c r="H7" s="109"/>
      <c r="I7" s="109"/>
      <c r="J7" s="109"/>
      <c r="K7" s="109"/>
      <c r="L7" s="109"/>
      <c r="M7" s="109"/>
      <c r="N7" s="109"/>
      <c r="O7" s="109"/>
      <c r="P7" s="109"/>
      <c r="Q7" s="109"/>
      <c r="R7" s="109"/>
      <c r="S7" s="109"/>
      <c r="T7" s="109"/>
      <c r="U7" s="109"/>
      <c r="V7" s="109"/>
      <c r="W7" s="109"/>
      <c r="X7" s="109"/>
      <c r="Y7" s="109"/>
      <c r="Z7" s="109"/>
      <c r="AA7" s="112"/>
      <c r="AB7" s="109"/>
    </row>
    <row r="8" spans="1:28" ht="15.95" customHeight="1">
      <c r="A8" s="97" t="s">
        <v>1243</v>
      </c>
      <c r="B8" s="109"/>
      <c r="C8" s="109"/>
      <c r="D8" s="109"/>
      <c r="E8" s="109"/>
      <c r="F8" s="109"/>
      <c r="G8" s="109"/>
      <c r="H8" s="109"/>
      <c r="I8" s="109"/>
      <c r="J8" s="109"/>
      <c r="K8" s="109"/>
      <c r="L8" s="109"/>
      <c r="M8" s="109"/>
      <c r="N8" s="109"/>
      <c r="O8" s="109"/>
      <c r="P8" s="109"/>
      <c r="Q8" s="109"/>
      <c r="R8" s="109"/>
      <c r="S8" s="109"/>
      <c r="T8" s="109"/>
      <c r="U8" s="109"/>
      <c r="V8" s="109"/>
      <c r="W8" s="109"/>
      <c r="X8" s="109"/>
      <c r="Y8" s="109"/>
      <c r="Z8" s="109"/>
      <c r="AA8" s="112"/>
      <c r="AB8" s="109"/>
    </row>
    <row r="9" spans="1:28" ht="15.95" customHeight="1">
      <c r="A9" s="97" t="s">
        <v>1244</v>
      </c>
      <c r="B9" s="109"/>
      <c r="C9" s="109"/>
      <c r="D9" s="109"/>
      <c r="E9" s="109"/>
      <c r="F9" s="109"/>
      <c r="G9" s="109"/>
      <c r="H9" s="109"/>
      <c r="I9" s="109"/>
      <c r="J9" s="109"/>
      <c r="K9" s="109"/>
      <c r="L9" s="109"/>
      <c r="M9" s="109"/>
      <c r="N9" s="109"/>
      <c r="O9" s="109"/>
      <c r="P9" s="109"/>
      <c r="Q9" s="109"/>
      <c r="R9" s="109"/>
      <c r="S9" s="109"/>
      <c r="T9" s="109"/>
      <c r="U9" s="109"/>
      <c r="V9" s="109"/>
      <c r="W9" s="109"/>
      <c r="X9" s="109"/>
      <c r="Y9" s="109"/>
      <c r="Z9" s="109"/>
      <c r="AA9" s="112"/>
      <c r="AB9" s="109"/>
    </row>
    <row r="10" spans="1:28" ht="15.95" customHeight="1">
      <c r="A10" s="97" t="s">
        <v>1245</v>
      </c>
      <c r="B10" s="110"/>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3"/>
      <c r="AB10" s="110"/>
    </row>
    <row r="11" spans="1:28" ht="15.95" customHeight="1">
      <c r="A11" s="100" t="s">
        <v>1246</v>
      </c>
      <c r="B11" s="110"/>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10"/>
      <c r="AA11" s="113"/>
      <c r="AB11" s="110"/>
    </row>
    <row r="12" spans="1:28" ht="15.95" customHeight="1">
      <c r="A12" s="100" t="s">
        <v>1247</v>
      </c>
      <c r="B12" s="110"/>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3"/>
      <c r="AB12" s="110"/>
    </row>
    <row r="13" spans="1:28" ht="15.95" customHeight="1">
      <c r="A13" s="100" t="s">
        <v>1248</v>
      </c>
      <c r="B13" s="110"/>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3"/>
      <c r="AB13" s="110"/>
    </row>
    <row r="14" spans="1:28" ht="15.95" customHeight="1">
      <c r="A14" s="100" t="s">
        <v>1249</v>
      </c>
      <c r="B14" s="110"/>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3"/>
      <c r="AB14" s="110"/>
    </row>
    <row r="15" spans="1:28" ht="15.95" customHeight="1">
      <c r="A15" s="100" t="s">
        <v>1250</v>
      </c>
      <c r="B15" s="110"/>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10"/>
      <c r="AA15" s="113"/>
      <c r="AB15" s="110"/>
    </row>
    <row r="16" spans="1:28" ht="15.95" customHeight="1">
      <c r="A16" s="100" t="s">
        <v>1251</v>
      </c>
      <c r="B16" s="110"/>
      <c r="C16" s="110"/>
      <c r="D16" s="110"/>
      <c r="E16" s="110"/>
      <c r="F16" s="110"/>
      <c r="G16" s="110"/>
      <c r="H16" s="110"/>
      <c r="I16" s="110"/>
      <c r="J16" s="110"/>
      <c r="K16" s="110"/>
      <c r="L16" s="110"/>
      <c r="M16" s="110"/>
      <c r="N16" s="110"/>
      <c r="O16" s="110"/>
      <c r="P16" s="110"/>
      <c r="Q16" s="110"/>
      <c r="R16" s="110"/>
      <c r="S16" s="110"/>
      <c r="T16" s="110"/>
      <c r="U16" s="110"/>
      <c r="V16" s="110"/>
      <c r="W16" s="110"/>
      <c r="X16" s="110"/>
      <c r="Y16" s="110"/>
      <c r="Z16" s="110"/>
      <c r="AA16" s="113"/>
      <c r="AB16" s="110"/>
    </row>
    <row r="17" spans="1:28" ht="15.95" customHeight="1">
      <c r="A17" s="100" t="s">
        <v>1252</v>
      </c>
      <c r="B17" s="110"/>
      <c r="C17" s="110"/>
      <c r="D17" s="110"/>
      <c r="E17" s="110"/>
      <c r="F17" s="110"/>
      <c r="G17" s="110"/>
      <c r="H17" s="110"/>
      <c r="I17" s="110"/>
      <c r="J17" s="110"/>
      <c r="K17" s="110"/>
      <c r="L17" s="110"/>
      <c r="M17" s="110"/>
      <c r="N17" s="110"/>
      <c r="O17" s="110"/>
      <c r="P17" s="110"/>
      <c r="Q17" s="110"/>
      <c r="R17" s="110"/>
      <c r="S17" s="110"/>
      <c r="T17" s="110"/>
      <c r="U17" s="110"/>
      <c r="V17" s="110"/>
      <c r="W17" s="110"/>
      <c r="X17" s="110"/>
      <c r="Y17" s="110"/>
      <c r="Z17" s="110"/>
      <c r="AA17" s="113"/>
      <c r="AB17" s="110"/>
    </row>
    <row r="18" spans="1:28" ht="15.95" customHeight="1">
      <c r="A18" s="100" t="s">
        <v>1253</v>
      </c>
      <c r="B18" s="233">
        <f>C18+T18</f>
        <v>45000</v>
      </c>
      <c r="C18" s="234">
        <f>SUM(D18:S18)</f>
        <v>28400</v>
      </c>
      <c r="D18" s="213">
        <v>-500</v>
      </c>
      <c r="E18" s="213">
        <v>2100</v>
      </c>
      <c r="F18" s="213"/>
      <c r="G18" s="213">
        <v>580</v>
      </c>
      <c r="H18" s="213">
        <v>1400</v>
      </c>
      <c r="I18" s="213">
        <v>2200</v>
      </c>
      <c r="J18" s="213">
        <v>230</v>
      </c>
      <c r="K18" s="213">
        <v>830</v>
      </c>
      <c r="L18" s="213">
        <v>3900</v>
      </c>
      <c r="M18" s="213">
        <v>8700</v>
      </c>
      <c r="N18" s="213">
        <v>4800</v>
      </c>
      <c r="O18" s="213">
        <v>2300</v>
      </c>
      <c r="P18" s="213">
        <v>1860</v>
      </c>
      <c r="Q18" s="213"/>
      <c r="R18" s="213"/>
      <c r="S18" s="213"/>
      <c r="T18" s="234">
        <f>SUM(U18:AB18)</f>
        <v>16600</v>
      </c>
      <c r="U18" s="213">
        <v>4000</v>
      </c>
      <c r="V18" s="213">
        <v>2000</v>
      </c>
      <c r="W18" s="213">
        <v>5500</v>
      </c>
      <c r="X18" s="213"/>
      <c r="Y18" s="213">
        <v>4800</v>
      </c>
      <c r="Z18" s="213">
        <v>300</v>
      </c>
      <c r="AA18" s="213"/>
      <c r="AB18" s="213"/>
    </row>
    <row r="19" spans="1:28" ht="15.95" customHeight="1">
      <c r="A19" s="97" t="s">
        <v>1254</v>
      </c>
      <c r="B19" s="110"/>
      <c r="C19" s="110"/>
      <c r="D19" s="110"/>
      <c r="E19" s="110"/>
      <c r="F19" s="110"/>
      <c r="G19" s="110"/>
      <c r="H19" s="110"/>
      <c r="I19" s="110"/>
      <c r="J19" s="110"/>
      <c r="K19" s="110"/>
      <c r="L19" s="110"/>
      <c r="M19" s="110"/>
      <c r="N19" s="110"/>
      <c r="O19" s="110"/>
      <c r="P19" s="110"/>
      <c r="Q19" s="110"/>
      <c r="R19" s="110"/>
      <c r="S19" s="110"/>
      <c r="T19" s="110"/>
      <c r="U19" s="110"/>
      <c r="V19" s="110"/>
      <c r="W19" s="110"/>
      <c r="X19" s="110"/>
      <c r="Y19" s="110"/>
      <c r="Z19" s="110"/>
      <c r="AA19" s="113"/>
      <c r="AB19" s="110"/>
    </row>
    <row r="20" spans="1:28" ht="15.95" customHeight="1">
      <c r="A20" s="97" t="s">
        <v>1255</v>
      </c>
      <c r="B20" s="110"/>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3"/>
      <c r="AB20" s="110"/>
    </row>
    <row r="21" spans="1:28" ht="15.95" customHeight="1">
      <c r="A21" s="97" t="s">
        <v>1256</v>
      </c>
      <c r="B21" s="110"/>
      <c r="C21" s="110"/>
      <c r="D21" s="110"/>
      <c r="E21" s="110"/>
      <c r="F21" s="110"/>
      <c r="G21" s="110"/>
      <c r="H21" s="110"/>
      <c r="I21" s="110"/>
      <c r="J21" s="110"/>
      <c r="K21" s="110"/>
      <c r="L21" s="110"/>
      <c r="M21" s="110"/>
      <c r="N21" s="110"/>
      <c r="O21" s="110"/>
      <c r="P21" s="110"/>
      <c r="Q21" s="110"/>
      <c r="R21" s="110"/>
      <c r="S21" s="110"/>
      <c r="T21" s="110"/>
      <c r="U21" s="110"/>
      <c r="V21" s="110"/>
      <c r="W21" s="110"/>
      <c r="X21" s="110"/>
      <c r="Y21" s="110"/>
      <c r="Z21" s="110"/>
      <c r="AA21" s="113"/>
      <c r="AB21" s="110"/>
    </row>
    <row r="22" spans="1:28" ht="15.95" customHeight="1">
      <c r="A22" s="100" t="s">
        <v>1257</v>
      </c>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10"/>
      <c r="AA22" s="113"/>
      <c r="AB22" s="110"/>
    </row>
    <row r="23" spans="1:28" ht="15.95" customHeight="1">
      <c r="A23" s="97" t="s">
        <v>1258</v>
      </c>
      <c r="B23" s="110"/>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3"/>
      <c r="AB23" s="110"/>
    </row>
    <row r="24" spans="1:28" ht="15.95" customHeight="1">
      <c r="A24" s="97" t="s">
        <v>1259</v>
      </c>
      <c r="B24" s="110"/>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3"/>
      <c r="AB24" s="110"/>
    </row>
    <row r="25" spans="1:28" ht="15.95" customHeight="1">
      <c r="A25" s="97" t="s">
        <v>1247</v>
      </c>
      <c r="B25" s="110"/>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3"/>
      <c r="AB25" s="110"/>
    </row>
    <row r="26" spans="1:28" ht="15.95" customHeight="1">
      <c r="A26" s="97" t="s">
        <v>1260</v>
      </c>
      <c r="B26" s="110"/>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3"/>
      <c r="AB26" s="110"/>
    </row>
    <row r="27" spans="1:28" ht="15.95" customHeight="1">
      <c r="A27" s="97" t="s">
        <v>1261</v>
      </c>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3"/>
      <c r="AB27" s="110"/>
    </row>
    <row r="28" spans="1:28" ht="15.95" customHeight="1">
      <c r="A28" s="97" t="s">
        <v>1262</v>
      </c>
      <c r="B28" s="110"/>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3"/>
      <c r="AB28" s="110"/>
    </row>
    <row r="29" spans="1:28" ht="15.95" customHeight="1">
      <c r="A29" s="97" t="s">
        <v>1263</v>
      </c>
      <c r="B29" s="110"/>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10"/>
      <c r="AA29" s="113"/>
      <c r="AB29" s="110"/>
    </row>
    <row r="30" spans="1:28" ht="15.95" customHeight="1">
      <c r="A30" s="97" t="s">
        <v>1264</v>
      </c>
      <c r="B30" s="110"/>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10"/>
      <c r="AA30" s="113"/>
      <c r="AB30" s="110"/>
    </row>
    <row r="31" spans="1:28" ht="15.95" customHeight="1">
      <c r="A31" s="97" t="s">
        <v>1265</v>
      </c>
      <c r="B31" s="110"/>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3"/>
      <c r="AB31" s="110"/>
    </row>
    <row r="32" spans="1:28" ht="15.95" customHeight="1">
      <c r="A32" s="97" t="s">
        <v>1266</v>
      </c>
      <c r="B32" s="110"/>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3"/>
      <c r="AB32" s="110"/>
    </row>
    <row r="33" spans="1:28">
      <c r="A33" s="97" t="s">
        <v>1267</v>
      </c>
      <c r="B33" s="110"/>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3"/>
      <c r="AB33" s="110"/>
    </row>
    <row r="34" spans="1:28">
      <c r="A34" s="97" t="s">
        <v>1268</v>
      </c>
      <c r="B34" s="110"/>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3"/>
      <c r="AB34" s="110"/>
    </row>
    <row r="35" spans="1:28">
      <c r="A35" s="97" t="s">
        <v>1269</v>
      </c>
      <c r="B35" s="110"/>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3"/>
      <c r="AB35" s="110"/>
    </row>
    <row r="36" spans="1:28">
      <c r="A36" s="97" t="s">
        <v>1270</v>
      </c>
      <c r="B36" s="110"/>
      <c r="C36" s="110"/>
      <c r="D36" s="110"/>
      <c r="E36" s="110"/>
      <c r="F36" s="110"/>
      <c r="G36" s="110"/>
      <c r="H36" s="110"/>
      <c r="I36" s="110"/>
      <c r="J36" s="110"/>
      <c r="K36" s="110"/>
      <c r="L36" s="110"/>
      <c r="M36" s="110"/>
      <c r="N36" s="110"/>
      <c r="O36" s="110"/>
      <c r="P36" s="110"/>
      <c r="Q36" s="110"/>
      <c r="R36" s="110"/>
      <c r="S36" s="110"/>
      <c r="T36" s="110"/>
      <c r="U36" s="110"/>
      <c r="V36" s="110"/>
      <c r="W36" s="110"/>
      <c r="X36" s="110"/>
      <c r="Y36" s="110"/>
      <c r="Z36" s="110"/>
      <c r="AA36" s="113"/>
      <c r="AB36" s="110"/>
    </row>
    <row r="37" spans="1:28">
      <c r="A37" s="97" t="s">
        <v>1271</v>
      </c>
      <c r="B37" s="110"/>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10"/>
      <c r="AA37" s="113"/>
      <c r="AB37" s="110"/>
    </row>
    <row r="38" spans="1:28">
      <c r="A38" s="97" t="s">
        <v>1272</v>
      </c>
      <c r="B38" s="110"/>
      <c r="C38" s="110"/>
      <c r="D38" s="110"/>
      <c r="E38" s="110"/>
      <c r="F38" s="110"/>
      <c r="G38" s="110"/>
      <c r="H38" s="110"/>
      <c r="I38" s="110"/>
      <c r="J38" s="110"/>
      <c r="K38" s="110"/>
      <c r="L38" s="110"/>
      <c r="M38" s="110"/>
      <c r="N38" s="110"/>
      <c r="O38" s="110"/>
      <c r="P38" s="110"/>
      <c r="Q38" s="110"/>
      <c r="R38" s="110"/>
      <c r="S38" s="110"/>
      <c r="T38" s="110"/>
      <c r="U38" s="110"/>
      <c r="V38" s="110"/>
      <c r="W38" s="110"/>
      <c r="X38" s="110"/>
      <c r="Y38" s="110"/>
      <c r="Z38" s="110"/>
      <c r="AA38" s="113"/>
      <c r="AB38" s="110"/>
    </row>
    <row r="39" spans="1:28">
      <c r="A39" s="97" t="s">
        <v>1273</v>
      </c>
      <c r="B39" s="110"/>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3"/>
      <c r="AB39" s="110"/>
    </row>
    <row r="40" spans="1:28">
      <c r="A40" s="97" t="s">
        <v>1274</v>
      </c>
      <c r="B40" s="110"/>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10"/>
      <c r="AA40" s="113"/>
      <c r="AB40" s="110"/>
    </row>
    <row r="41" spans="1:28">
      <c r="A41" s="97" t="s">
        <v>1275</v>
      </c>
      <c r="B41" s="110"/>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3"/>
      <c r="AB41" s="110"/>
    </row>
    <row r="42" spans="1:28">
      <c r="A42" s="97" t="s">
        <v>1276</v>
      </c>
      <c r="B42" s="110"/>
      <c r="C42" s="110"/>
      <c r="D42" s="110"/>
      <c r="E42" s="110"/>
      <c r="F42" s="110"/>
      <c r="G42" s="110"/>
      <c r="H42" s="110"/>
      <c r="I42" s="110"/>
      <c r="J42" s="110"/>
      <c r="K42" s="110"/>
      <c r="L42" s="110"/>
      <c r="M42" s="110"/>
      <c r="N42" s="110"/>
      <c r="O42" s="110"/>
      <c r="P42" s="110"/>
      <c r="Q42" s="110"/>
      <c r="R42" s="110"/>
      <c r="S42" s="110"/>
      <c r="T42" s="110"/>
      <c r="U42" s="110"/>
      <c r="V42" s="110"/>
      <c r="W42" s="110"/>
      <c r="X42" s="110"/>
      <c r="Y42" s="110"/>
      <c r="Z42" s="110"/>
      <c r="AA42" s="113"/>
      <c r="AB42" s="110"/>
    </row>
    <row r="43" spans="1:28">
      <c r="A43" s="97" t="s">
        <v>1277</v>
      </c>
      <c r="B43" s="110"/>
      <c r="C43" s="110"/>
      <c r="D43" s="110"/>
      <c r="E43" s="110"/>
      <c r="F43" s="110"/>
      <c r="G43" s="110"/>
      <c r="H43" s="110"/>
      <c r="I43" s="110"/>
      <c r="J43" s="110"/>
      <c r="K43" s="110"/>
      <c r="L43" s="110"/>
      <c r="M43" s="110"/>
      <c r="N43" s="110"/>
      <c r="O43" s="110"/>
      <c r="P43" s="110"/>
      <c r="Q43" s="110"/>
      <c r="R43" s="110"/>
      <c r="S43" s="110"/>
      <c r="T43" s="110"/>
      <c r="U43" s="110"/>
      <c r="V43" s="110"/>
      <c r="W43" s="110"/>
      <c r="X43" s="110"/>
      <c r="Y43" s="110"/>
      <c r="Z43" s="110"/>
      <c r="AA43" s="113"/>
      <c r="AB43" s="110"/>
    </row>
    <row r="44" spans="1:28">
      <c r="A44" s="97" t="s">
        <v>1278</v>
      </c>
      <c r="B44" s="110"/>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10"/>
      <c r="AA44" s="113"/>
      <c r="AB44" s="110"/>
    </row>
    <row r="45" spans="1:28">
      <c r="A45" s="97" t="s">
        <v>1279</v>
      </c>
      <c r="B45" s="110"/>
      <c r="C45" s="110"/>
      <c r="D45" s="110"/>
      <c r="E45" s="110"/>
      <c r="F45" s="110"/>
      <c r="G45" s="110"/>
      <c r="H45" s="110"/>
      <c r="I45" s="110"/>
      <c r="J45" s="110"/>
      <c r="K45" s="110"/>
      <c r="L45" s="110"/>
      <c r="M45" s="110"/>
      <c r="N45" s="110"/>
      <c r="O45" s="110"/>
      <c r="P45" s="110"/>
      <c r="Q45" s="110"/>
      <c r="R45" s="110"/>
      <c r="S45" s="110"/>
      <c r="T45" s="110"/>
      <c r="U45" s="110"/>
      <c r="V45" s="110"/>
      <c r="W45" s="110"/>
      <c r="X45" s="110"/>
      <c r="Y45" s="110"/>
      <c r="Z45" s="110"/>
      <c r="AA45" s="113"/>
      <c r="AB45" s="110"/>
    </row>
    <row r="46" spans="1:28">
      <c r="A46" s="97" t="s">
        <v>1271</v>
      </c>
      <c r="B46" s="110"/>
      <c r="C46" s="110"/>
      <c r="D46" s="110"/>
      <c r="E46" s="110"/>
      <c r="F46" s="110"/>
      <c r="G46" s="110"/>
      <c r="H46" s="110"/>
      <c r="I46" s="110"/>
      <c r="J46" s="110"/>
      <c r="K46" s="110"/>
      <c r="L46" s="110"/>
      <c r="M46" s="110"/>
      <c r="N46" s="110"/>
      <c r="O46" s="110"/>
      <c r="P46" s="110"/>
      <c r="Q46" s="110"/>
      <c r="R46" s="110"/>
      <c r="S46" s="110"/>
      <c r="T46" s="110"/>
      <c r="U46" s="110"/>
      <c r="V46" s="110"/>
      <c r="W46" s="110"/>
      <c r="X46" s="110"/>
      <c r="Y46" s="110"/>
      <c r="Z46" s="110"/>
      <c r="AA46" s="113"/>
      <c r="AB46" s="110"/>
    </row>
    <row r="47" spans="1:28">
      <c r="A47" s="97" t="s">
        <v>1280</v>
      </c>
      <c r="B47" s="110"/>
      <c r="C47" s="110"/>
      <c r="D47" s="110"/>
      <c r="E47" s="110"/>
      <c r="F47" s="110"/>
      <c r="G47" s="110"/>
      <c r="H47" s="110"/>
      <c r="I47" s="110"/>
      <c r="J47" s="110"/>
      <c r="K47" s="110"/>
      <c r="L47" s="110"/>
      <c r="M47" s="110"/>
      <c r="N47" s="110"/>
      <c r="O47" s="110"/>
      <c r="P47" s="110"/>
      <c r="Q47" s="110"/>
      <c r="R47" s="110"/>
      <c r="S47" s="110"/>
      <c r="T47" s="110"/>
      <c r="U47" s="110"/>
      <c r="V47" s="110"/>
      <c r="W47" s="110"/>
      <c r="X47" s="110"/>
      <c r="Y47" s="110"/>
      <c r="Z47" s="110"/>
      <c r="AA47" s="113"/>
      <c r="AB47" s="110"/>
    </row>
    <row r="48" spans="1:28">
      <c r="A48" s="97" t="s">
        <v>1281</v>
      </c>
      <c r="B48" s="110"/>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3"/>
      <c r="AB48" s="110"/>
    </row>
    <row r="49" spans="1:28">
      <c r="A49" s="97" t="s">
        <v>1282</v>
      </c>
      <c r="B49" s="110"/>
      <c r="C49" s="110"/>
      <c r="D49" s="110"/>
      <c r="E49" s="110"/>
      <c r="F49" s="110"/>
      <c r="G49" s="110"/>
      <c r="H49" s="110"/>
      <c r="I49" s="110"/>
      <c r="J49" s="110"/>
      <c r="K49" s="110"/>
      <c r="L49" s="110"/>
      <c r="M49" s="110"/>
      <c r="N49" s="110"/>
      <c r="O49" s="110"/>
      <c r="P49" s="110"/>
      <c r="Q49" s="110"/>
      <c r="R49" s="110"/>
      <c r="S49" s="110"/>
      <c r="T49" s="110"/>
      <c r="U49" s="110"/>
      <c r="V49" s="110"/>
      <c r="W49" s="110"/>
      <c r="X49" s="110"/>
      <c r="Y49" s="110"/>
      <c r="Z49" s="110"/>
      <c r="AA49" s="113"/>
      <c r="AB49" s="110"/>
    </row>
    <row r="50" spans="1:28">
      <c r="A50" s="97" t="s">
        <v>1283</v>
      </c>
      <c r="B50" s="110"/>
      <c r="C50" s="110"/>
      <c r="D50" s="110"/>
      <c r="E50" s="110"/>
      <c r="F50" s="110"/>
      <c r="G50" s="110"/>
      <c r="H50" s="110"/>
      <c r="I50" s="110"/>
      <c r="J50" s="110"/>
      <c r="K50" s="110"/>
      <c r="L50" s="110"/>
      <c r="M50" s="110"/>
      <c r="N50" s="110"/>
      <c r="O50" s="110"/>
      <c r="P50" s="110"/>
      <c r="Q50" s="110"/>
      <c r="R50" s="110"/>
      <c r="S50" s="110"/>
      <c r="T50" s="110"/>
      <c r="U50" s="110"/>
      <c r="V50" s="110"/>
      <c r="W50" s="110"/>
      <c r="X50" s="110"/>
      <c r="Y50" s="110"/>
      <c r="Z50" s="110"/>
      <c r="AA50" s="113"/>
      <c r="AB50" s="110"/>
    </row>
    <row r="51" spans="1:28">
      <c r="A51" s="97" t="s">
        <v>1284</v>
      </c>
      <c r="B51" s="110"/>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10"/>
      <c r="AA51" s="113"/>
      <c r="AB51" s="110"/>
    </row>
    <row r="52" spans="1:28">
      <c r="A52" s="97" t="s">
        <v>1285</v>
      </c>
      <c r="B52" s="110"/>
      <c r="C52" s="110"/>
      <c r="D52" s="110"/>
      <c r="E52" s="110"/>
      <c r="F52" s="110"/>
      <c r="G52" s="110"/>
      <c r="H52" s="110"/>
      <c r="I52" s="110"/>
      <c r="J52" s="110"/>
      <c r="K52" s="110"/>
      <c r="L52" s="110"/>
      <c r="M52" s="110"/>
      <c r="N52" s="110"/>
      <c r="O52" s="110"/>
      <c r="P52" s="110"/>
      <c r="Q52" s="110"/>
      <c r="R52" s="110"/>
      <c r="S52" s="110"/>
      <c r="T52" s="110"/>
      <c r="U52" s="110"/>
      <c r="V52" s="110"/>
      <c r="W52" s="110"/>
      <c r="X52" s="110"/>
      <c r="Y52" s="110"/>
      <c r="Z52" s="110"/>
      <c r="AA52" s="113"/>
      <c r="AB52" s="110"/>
    </row>
    <row r="53" spans="1:28">
      <c r="A53" s="97" t="s">
        <v>1271</v>
      </c>
      <c r="B53" s="110"/>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3"/>
      <c r="AB53" s="110"/>
    </row>
    <row r="54" spans="1:28">
      <c r="A54" s="97" t="s">
        <v>1286</v>
      </c>
      <c r="B54" s="110"/>
      <c r="C54" s="110"/>
      <c r="D54" s="110"/>
      <c r="E54" s="110"/>
      <c r="F54" s="110"/>
      <c r="G54" s="110"/>
      <c r="H54" s="110"/>
      <c r="I54" s="110"/>
      <c r="J54" s="110"/>
      <c r="K54" s="110"/>
      <c r="L54" s="110"/>
      <c r="M54" s="110"/>
      <c r="N54" s="110"/>
      <c r="O54" s="110"/>
      <c r="P54" s="110"/>
      <c r="Q54" s="110"/>
      <c r="R54" s="110"/>
      <c r="S54" s="110"/>
      <c r="T54" s="110"/>
      <c r="U54" s="110"/>
      <c r="V54" s="110"/>
      <c r="W54" s="110"/>
      <c r="X54" s="110"/>
      <c r="Y54" s="110"/>
      <c r="Z54" s="110"/>
      <c r="AA54" s="113"/>
      <c r="AB54" s="110"/>
    </row>
    <row r="55" spans="1:28">
      <c r="A55" s="97" t="s">
        <v>1287</v>
      </c>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3"/>
      <c r="AB55" s="110"/>
    </row>
    <row r="56" spans="1:28">
      <c r="A56" s="97" t="s">
        <v>1288</v>
      </c>
      <c r="B56" s="110"/>
      <c r="C56" s="110"/>
      <c r="D56" s="110"/>
      <c r="E56" s="110"/>
      <c r="F56" s="110"/>
      <c r="G56" s="110"/>
      <c r="H56" s="110"/>
      <c r="I56" s="110"/>
      <c r="J56" s="110"/>
      <c r="K56" s="110"/>
      <c r="L56" s="110"/>
      <c r="M56" s="110"/>
      <c r="N56" s="110"/>
      <c r="O56" s="110"/>
      <c r="P56" s="110"/>
      <c r="Q56" s="110"/>
      <c r="R56" s="110"/>
      <c r="S56" s="110"/>
      <c r="T56" s="110"/>
      <c r="U56" s="110"/>
      <c r="V56" s="110"/>
      <c r="W56" s="110"/>
      <c r="X56" s="110"/>
      <c r="Y56" s="110"/>
      <c r="Z56" s="110"/>
      <c r="AA56" s="113"/>
      <c r="AB56" s="110"/>
    </row>
    <row r="57" spans="1:28">
      <c r="A57" s="97" t="s">
        <v>1289</v>
      </c>
      <c r="B57" s="110"/>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10"/>
      <c r="AA57" s="113"/>
      <c r="AB57" s="110"/>
    </row>
    <row r="58" spans="1:28">
      <c r="A58" s="97" t="s">
        <v>1290</v>
      </c>
      <c r="B58" s="110"/>
      <c r="C58" s="110"/>
      <c r="D58" s="110"/>
      <c r="E58" s="110"/>
      <c r="F58" s="110"/>
      <c r="G58" s="110"/>
      <c r="H58" s="110"/>
      <c r="I58" s="110"/>
      <c r="J58" s="110"/>
      <c r="K58" s="110"/>
      <c r="L58" s="110"/>
      <c r="M58" s="110"/>
      <c r="N58" s="110"/>
      <c r="O58" s="110"/>
      <c r="P58" s="110"/>
      <c r="Q58" s="110"/>
      <c r="R58" s="110"/>
      <c r="S58" s="110"/>
      <c r="T58" s="110"/>
      <c r="U58" s="110"/>
      <c r="V58" s="110"/>
      <c r="W58" s="110"/>
      <c r="X58" s="110"/>
      <c r="Y58" s="110"/>
      <c r="Z58" s="110"/>
      <c r="AA58" s="113"/>
      <c r="AB58" s="110"/>
    </row>
    <row r="59" spans="1:28">
      <c r="A59" s="97" t="s">
        <v>1291</v>
      </c>
      <c r="B59" s="110"/>
      <c r="C59" s="110"/>
      <c r="D59" s="110"/>
      <c r="E59" s="110"/>
      <c r="F59" s="110"/>
      <c r="G59" s="110"/>
      <c r="H59" s="110"/>
      <c r="I59" s="110"/>
      <c r="J59" s="110"/>
      <c r="K59" s="110"/>
      <c r="L59" s="110"/>
      <c r="M59" s="110"/>
      <c r="N59" s="110"/>
      <c r="O59" s="110"/>
      <c r="P59" s="110"/>
      <c r="Q59" s="110"/>
      <c r="R59" s="110"/>
      <c r="S59" s="110"/>
      <c r="T59" s="110"/>
      <c r="U59" s="110"/>
      <c r="V59" s="110"/>
      <c r="W59" s="110"/>
      <c r="X59" s="110"/>
      <c r="Y59" s="110"/>
      <c r="Z59" s="110"/>
      <c r="AA59" s="113"/>
      <c r="AB59" s="110"/>
    </row>
    <row r="60" spans="1:28">
      <c r="A60" s="97" t="s">
        <v>1292</v>
      </c>
      <c r="B60" s="110"/>
      <c r="C60" s="110"/>
      <c r="D60" s="110"/>
      <c r="E60" s="110"/>
      <c r="F60" s="110"/>
      <c r="G60" s="110"/>
      <c r="H60" s="110"/>
      <c r="I60" s="110"/>
      <c r="J60" s="110"/>
      <c r="K60" s="110"/>
      <c r="L60" s="110"/>
      <c r="M60" s="110"/>
      <c r="N60" s="110"/>
      <c r="O60" s="110"/>
      <c r="P60" s="110"/>
      <c r="Q60" s="110"/>
      <c r="R60" s="110"/>
      <c r="S60" s="110"/>
      <c r="T60" s="110"/>
      <c r="U60" s="110"/>
      <c r="V60" s="110"/>
      <c r="W60" s="110"/>
      <c r="X60" s="110"/>
      <c r="Y60" s="110"/>
      <c r="Z60" s="110"/>
      <c r="AA60" s="113"/>
      <c r="AB60" s="110"/>
    </row>
    <row r="61" spans="1:28">
      <c r="A61" s="97" t="s">
        <v>1293</v>
      </c>
      <c r="B61" s="110"/>
      <c r="C61" s="110"/>
      <c r="D61" s="110"/>
      <c r="E61" s="110"/>
      <c r="F61" s="110"/>
      <c r="G61" s="110"/>
      <c r="H61" s="110"/>
      <c r="I61" s="110"/>
      <c r="J61" s="110"/>
      <c r="K61" s="110"/>
      <c r="L61" s="110"/>
      <c r="M61" s="110"/>
      <c r="N61" s="110"/>
      <c r="O61" s="110"/>
      <c r="P61" s="110"/>
      <c r="Q61" s="110"/>
      <c r="R61" s="110"/>
      <c r="S61" s="110"/>
      <c r="T61" s="110"/>
      <c r="U61" s="110"/>
      <c r="V61" s="110"/>
      <c r="W61" s="110"/>
      <c r="X61" s="110"/>
      <c r="Y61" s="110"/>
      <c r="Z61" s="110"/>
      <c r="AA61" s="113"/>
      <c r="AB61" s="110"/>
    </row>
    <row r="62" spans="1:28">
      <c r="A62" s="97" t="s">
        <v>1294</v>
      </c>
      <c r="B62" s="110"/>
      <c r="C62" s="110"/>
      <c r="D62" s="110"/>
      <c r="E62" s="110"/>
      <c r="F62" s="110"/>
      <c r="G62" s="110"/>
      <c r="H62" s="110"/>
      <c r="I62" s="110"/>
      <c r="J62" s="110"/>
      <c r="K62" s="110"/>
      <c r="L62" s="110"/>
      <c r="M62" s="110"/>
      <c r="N62" s="110"/>
      <c r="O62" s="110"/>
      <c r="P62" s="110"/>
      <c r="Q62" s="110"/>
      <c r="R62" s="110"/>
      <c r="S62" s="110"/>
      <c r="T62" s="110"/>
      <c r="U62" s="110"/>
      <c r="V62" s="110"/>
      <c r="W62" s="110"/>
      <c r="X62" s="110"/>
      <c r="Y62" s="110"/>
      <c r="Z62" s="110"/>
      <c r="AA62" s="113"/>
      <c r="AB62" s="110"/>
    </row>
    <row r="63" spans="1:28">
      <c r="A63" s="97" t="s">
        <v>1295</v>
      </c>
      <c r="B63" s="110"/>
      <c r="C63" s="110"/>
      <c r="D63" s="110"/>
      <c r="E63" s="110"/>
      <c r="F63" s="110"/>
      <c r="G63" s="110"/>
      <c r="H63" s="110"/>
      <c r="I63" s="110"/>
      <c r="J63" s="110"/>
      <c r="K63" s="110"/>
      <c r="L63" s="110"/>
      <c r="M63" s="110"/>
      <c r="N63" s="110"/>
      <c r="O63" s="110"/>
      <c r="P63" s="110"/>
      <c r="Q63" s="110"/>
      <c r="R63" s="110"/>
      <c r="S63" s="110"/>
      <c r="T63" s="110"/>
      <c r="U63" s="110"/>
      <c r="V63" s="110"/>
      <c r="W63" s="110"/>
      <c r="X63" s="110"/>
      <c r="Y63" s="110"/>
      <c r="Z63" s="110"/>
      <c r="AA63" s="113"/>
      <c r="AB63" s="110"/>
    </row>
    <row r="64" spans="1:28">
      <c r="A64" s="97" t="s">
        <v>1247</v>
      </c>
      <c r="B64" s="110"/>
      <c r="C64" s="110"/>
      <c r="D64" s="110"/>
      <c r="E64" s="110"/>
      <c r="F64" s="110"/>
      <c r="G64" s="110"/>
      <c r="H64" s="110"/>
      <c r="I64" s="110"/>
      <c r="J64" s="110"/>
      <c r="K64" s="110"/>
      <c r="L64" s="110"/>
      <c r="M64" s="110"/>
      <c r="N64" s="110"/>
      <c r="O64" s="110"/>
      <c r="P64" s="110"/>
      <c r="Q64" s="110"/>
      <c r="R64" s="110"/>
      <c r="S64" s="110"/>
      <c r="T64" s="110"/>
      <c r="U64" s="110"/>
      <c r="V64" s="110"/>
      <c r="W64" s="110"/>
      <c r="X64" s="110"/>
      <c r="Y64" s="110"/>
      <c r="Z64" s="110"/>
      <c r="AA64" s="113"/>
      <c r="AB64" s="110"/>
    </row>
    <row r="65" spans="1:28">
      <c r="A65" s="97" t="s">
        <v>1296</v>
      </c>
      <c r="B65" s="110"/>
      <c r="C65" s="110"/>
      <c r="D65" s="110"/>
      <c r="E65" s="110"/>
      <c r="F65" s="110"/>
      <c r="G65" s="110"/>
      <c r="H65" s="110"/>
      <c r="I65" s="110"/>
      <c r="J65" s="110"/>
      <c r="K65" s="110"/>
      <c r="L65" s="110"/>
      <c r="M65" s="110"/>
      <c r="N65" s="110"/>
      <c r="O65" s="110"/>
      <c r="P65" s="110"/>
      <c r="Q65" s="110"/>
      <c r="R65" s="110"/>
      <c r="S65" s="110"/>
      <c r="T65" s="110"/>
      <c r="U65" s="110"/>
      <c r="V65" s="110"/>
      <c r="W65" s="110"/>
      <c r="X65" s="110"/>
      <c r="Y65" s="110"/>
      <c r="Z65" s="110"/>
      <c r="AA65" s="113"/>
      <c r="AB65" s="110"/>
    </row>
    <row r="66" spans="1:28">
      <c r="A66" s="97" t="s">
        <v>1297</v>
      </c>
      <c r="B66" s="110"/>
      <c r="C66" s="110"/>
      <c r="D66" s="110"/>
      <c r="E66" s="110"/>
      <c r="F66" s="110"/>
      <c r="G66" s="110"/>
      <c r="H66" s="110"/>
      <c r="I66" s="110"/>
      <c r="J66" s="110"/>
      <c r="K66" s="110"/>
      <c r="L66" s="110"/>
      <c r="M66" s="110"/>
      <c r="N66" s="110"/>
      <c r="O66" s="110"/>
      <c r="P66" s="110"/>
      <c r="Q66" s="110"/>
      <c r="R66" s="110"/>
      <c r="S66" s="110"/>
      <c r="T66" s="110"/>
      <c r="U66" s="110"/>
      <c r="V66" s="110"/>
      <c r="W66" s="110"/>
      <c r="X66" s="110"/>
      <c r="Y66" s="110"/>
      <c r="Z66" s="110"/>
      <c r="AA66" s="113"/>
      <c r="AB66" s="110"/>
    </row>
    <row r="67" spans="1:28">
      <c r="A67" s="97" t="s">
        <v>1298</v>
      </c>
      <c r="B67" s="110"/>
      <c r="C67" s="110"/>
      <c r="D67" s="110"/>
      <c r="E67" s="110"/>
      <c r="F67" s="110"/>
      <c r="G67" s="110"/>
      <c r="H67" s="110"/>
      <c r="I67" s="110"/>
      <c r="J67" s="110"/>
      <c r="K67" s="110"/>
      <c r="L67" s="110"/>
      <c r="M67" s="110"/>
      <c r="N67" s="110"/>
      <c r="O67" s="110"/>
      <c r="P67" s="110"/>
      <c r="Q67" s="110"/>
      <c r="R67" s="110"/>
      <c r="S67" s="110"/>
      <c r="T67" s="110"/>
      <c r="U67" s="110"/>
      <c r="V67" s="110"/>
      <c r="W67" s="110"/>
      <c r="X67" s="110"/>
      <c r="Y67" s="110"/>
      <c r="Z67" s="110"/>
      <c r="AA67" s="113"/>
      <c r="AB67" s="110"/>
    </row>
    <row r="68" spans="1:28">
      <c r="A68" s="97" t="s">
        <v>1299</v>
      </c>
      <c r="B68" s="110"/>
      <c r="C68" s="110"/>
      <c r="D68" s="110"/>
      <c r="E68" s="110"/>
      <c r="F68" s="110"/>
      <c r="G68" s="110"/>
      <c r="H68" s="110"/>
      <c r="I68" s="110"/>
      <c r="J68" s="110"/>
      <c r="K68" s="110"/>
      <c r="L68" s="110"/>
      <c r="M68" s="110"/>
      <c r="N68" s="110"/>
      <c r="O68" s="110"/>
      <c r="P68" s="110"/>
      <c r="Q68" s="110"/>
      <c r="R68" s="110"/>
      <c r="S68" s="110"/>
      <c r="T68" s="110"/>
      <c r="U68" s="110"/>
      <c r="V68" s="110"/>
      <c r="W68" s="110"/>
      <c r="X68" s="110"/>
      <c r="Y68" s="110"/>
      <c r="Z68" s="110"/>
      <c r="AA68" s="113"/>
      <c r="AB68" s="110"/>
    </row>
    <row r="69" spans="1:28">
      <c r="A69" s="97" t="s">
        <v>1300</v>
      </c>
      <c r="B69" s="110"/>
      <c r="C69" s="110"/>
      <c r="D69" s="110"/>
      <c r="E69" s="110"/>
      <c r="F69" s="110"/>
      <c r="G69" s="110"/>
      <c r="H69" s="110"/>
      <c r="I69" s="110"/>
      <c r="J69" s="110"/>
      <c r="K69" s="110"/>
      <c r="L69" s="110"/>
      <c r="M69" s="110"/>
      <c r="N69" s="110"/>
      <c r="O69" s="110"/>
      <c r="P69" s="110"/>
      <c r="Q69" s="110"/>
      <c r="R69" s="110"/>
      <c r="S69" s="110"/>
      <c r="T69" s="110"/>
      <c r="U69" s="110"/>
      <c r="V69" s="110"/>
      <c r="W69" s="110"/>
      <c r="X69" s="110"/>
      <c r="Y69" s="110"/>
      <c r="Z69" s="110"/>
      <c r="AA69" s="113"/>
      <c r="AB69" s="110"/>
    </row>
    <row r="70" spans="1:28">
      <c r="A70" s="97" t="s">
        <v>1301</v>
      </c>
      <c r="B70" s="110"/>
      <c r="C70" s="110"/>
      <c r="D70" s="110"/>
      <c r="E70" s="110"/>
      <c r="F70" s="110"/>
      <c r="G70" s="110"/>
      <c r="H70" s="110"/>
      <c r="I70" s="110"/>
      <c r="J70" s="110"/>
      <c r="K70" s="110"/>
      <c r="L70" s="110"/>
      <c r="M70" s="110"/>
      <c r="N70" s="110"/>
      <c r="O70" s="110"/>
      <c r="P70" s="110"/>
      <c r="Q70" s="110"/>
      <c r="R70" s="110"/>
      <c r="S70" s="110"/>
      <c r="T70" s="110"/>
      <c r="U70" s="110"/>
      <c r="V70" s="110"/>
      <c r="W70" s="110"/>
      <c r="X70" s="110"/>
      <c r="Y70" s="110"/>
      <c r="Z70" s="110"/>
      <c r="AA70" s="113"/>
      <c r="AB70" s="110"/>
    </row>
    <row r="71" spans="1:28">
      <c r="A71" s="97" t="s">
        <v>1302</v>
      </c>
      <c r="B71" s="110"/>
      <c r="C71" s="110"/>
      <c r="D71" s="110"/>
      <c r="E71" s="110"/>
      <c r="F71" s="110"/>
      <c r="G71" s="110"/>
      <c r="H71" s="110"/>
      <c r="I71" s="110"/>
      <c r="J71" s="110"/>
      <c r="K71" s="110"/>
      <c r="L71" s="110"/>
      <c r="M71" s="110"/>
      <c r="N71" s="110"/>
      <c r="O71" s="110"/>
      <c r="P71" s="110"/>
      <c r="Q71" s="110"/>
      <c r="R71" s="110"/>
      <c r="S71" s="110"/>
      <c r="T71" s="110"/>
      <c r="U71" s="110"/>
      <c r="V71" s="110"/>
      <c r="W71" s="110"/>
      <c r="X71" s="110"/>
      <c r="Y71" s="110"/>
      <c r="Z71" s="110"/>
      <c r="AA71" s="113"/>
      <c r="AB71" s="110"/>
    </row>
    <row r="72" spans="1:28">
      <c r="A72" s="97" t="s">
        <v>1303</v>
      </c>
      <c r="B72" s="110"/>
      <c r="C72" s="110"/>
      <c r="D72" s="110"/>
      <c r="E72" s="110"/>
      <c r="F72" s="110"/>
      <c r="G72" s="110"/>
      <c r="H72" s="110"/>
      <c r="I72" s="110"/>
      <c r="J72" s="110"/>
      <c r="K72" s="110"/>
      <c r="L72" s="110"/>
      <c r="M72" s="110"/>
      <c r="N72" s="110"/>
      <c r="O72" s="110"/>
      <c r="P72" s="110"/>
      <c r="Q72" s="110"/>
      <c r="R72" s="110"/>
      <c r="S72" s="110"/>
      <c r="T72" s="110"/>
      <c r="U72" s="110"/>
      <c r="V72" s="110"/>
      <c r="W72" s="110"/>
      <c r="X72" s="110"/>
      <c r="Y72" s="110"/>
      <c r="Z72" s="110"/>
      <c r="AA72" s="113"/>
      <c r="AB72" s="110"/>
    </row>
    <row r="73" spans="1:28">
      <c r="A73" s="97" t="s">
        <v>1271</v>
      </c>
      <c r="B73" s="110"/>
      <c r="C73" s="110"/>
      <c r="D73" s="110"/>
      <c r="E73" s="110"/>
      <c r="F73" s="110"/>
      <c r="G73" s="110"/>
      <c r="H73" s="110"/>
      <c r="I73" s="110"/>
      <c r="J73" s="110"/>
      <c r="K73" s="110"/>
      <c r="L73" s="110"/>
      <c r="M73" s="110"/>
      <c r="N73" s="110"/>
      <c r="O73" s="110"/>
      <c r="P73" s="110"/>
      <c r="Q73" s="110"/>
      <c r="R73" s="110"/>
      <c r="S73" s="110"/>
      <c r="T73" s="110"/>
      <c r="U73" s="110"/>
      <c r="V73" s="110"/>
      <c r="W73" s="110"/>
      <c r="X73" s="110"/>
      <c r="Y73" s="110"/>
      <c r="Z73" s="110"/>
      <c r="AA73" s="113"/>
      <c r="AB73" s="110"/>
    </row>
    <row r="74" spans="1:28">
      <c r="A74" s="97" t="s">
        <v>1304</v>
      </c>
      <c r="B74" s="110"/>
      <c r="C74" s="110"/>
      <c r="D74" s="110"/>
      <c r="E74" s="110"/>
      <c r="F74" s="110"/>
      <c r="G74" s="110"/>
      <c r="H74" s="110"/>
      <c r="I74" s="110"/>
      <c r="J74" s="110"/>
      <c r="K74" s="110"/>
      <c r="L74" s="110"/>
      <c r="M74" s="110"/>
      <c r="N74" s="110"/>
      <c r="O74" s="110"/>
      <c r="P74" s="110"/>
      <c r="Q74" s="110"/>
      <c r="R74" s="110"/>
      <c r="S74" s="110"/>
      <c r="T74" s="110"/>
      <c r="U74" s="110"/>
      <c r="V74" s="110"/>
      <c r="W74" s="110"/>
      <c r="X74" s="110"/>
      <c r="Y74" s="110"/>
      <c r="Z74" s="110"/>
      <c r="AA74" s="113"/>
      <c r="AB74" s="110"/>
    </row>
    <row r="75" spans="1:28">
      <c r="A75" s="97" t="s">
        <v>1305</v>
      </c>
      <c r="B75" s="110"/>
      <c r="C75" s="110"/>
      <c r="D75" s="110"/>
      <c r="E75" s="110"/>
      <c r="F75" s="110"/>
      <c r="G75" s="110"/>
      <c r="H75" s="110"/>
      <c r="I75" s="110"/>
      <c r="J75" s="110"/>
      <c r="K75" s="110"/>
      <c r="L75" s="110"/>
      <c r="M75" s="110"/>
      <c r="N75" s="110"/>
      <c r="O75" s="110"/>
      <c r="P75" s="110"/>
      <c r="Q75" s="110"/>
      <c r="R75" s="110"/>
      <c r="S75" s="110"/>
      <c r="T75" s="110"/>
      <c r="U75" s="110"/>
      <c r="V75" s="110"/>
      <c r="W75" s="110"/>
      <c r="X75" s="110"/>
      <c r="Y75" s="110"/>
      <c r="Z75" s="110"/>
      <c r="AA75" s="113"/>
      <c r="AB75" s="110"/>
    </row>
    <row r="76" spans="1:28">
      <c r="A76" s="97" t="s">
        <v>1306</v>
      </c>
      <c r="B76" s="110"/>
      <c r="C76" s="110"/>
      <c r="D76" s="110"/>
      <c r="E76" s="110"/>
      <c r="F76" s="110"/>
      <c r="G76" s="110"/>
      <c r="H76" s="110"/>
      <c r="I76" s="110"/>
      <c r="J76" s="110"/>
      <c r="K76" s="110"/>
      <c r="L76" s="110"/>
      <c r="M76" s="110"/>
      <c r="N76" s="110"/>
      <c r="O76" s="110"/>
      <c r="P76" s="110"/>
      <c r="Q76" s="110"/>
      <c r="R76" s="110"/>
      <c r="S76" s="110"/>
      <c r="T76" s="110"/>
      <c r="U76" s="110"/>
      <c r="V76" s="110"/>
      <c r="W76" s="110"/>
      <c r="X76" s="110"/>
      <c r="Y76" s="110"/>
      <c r="Z76" s="110"/>
      <c r="AA76" s="113"/>
      <c r="AB76" s="110"/>
    </row>
    <row r="77" spans="1:28">
      <c r="A77" s="97" t="s">
        <v>1307</v>
      </c>
      <c r="B77" s="110"/>
      <c r="C77" s="110"/>
      <c r="D77" s="110"/>
      <c r="E77" s="110"/>
      <c r="F77" s="110"/>
      <c r="G77" s="110"/>
      <c r="H77" s="110"/>
      <c r="I77" s="110"/>
      <c r="J77" s="110"/>
      <c r="K77" s="110"/>
      <c r="L77" s="110"/>
      <c r="M77" s="110"/>
      <c r="N77" s="110"/>
      <c r="O77" s="110"/>
      <c r="P77" s="110"/>
      <c r="Q77" s="110"/>
      <c r="R77" s="110"/>
      <c r="S77" s="110"/>
      <c r="T77" s="110"/>
      <c r="U77" s="110"/>
      <c r="V77" s="110"/>
      <c r="W77" s="110"/>
      <c r="X77" s="110"/>
      <c r="Y77" s="110"/>
      <c r="Z77" s="110"/>
      <c r="AA77" s="113"/>
      <c r="AB77" s="110"/>
    </row>
    <row r="78" spans="1:28">
      <c r="A78" s="97" t="s">
        <v>1308</v>
      </c>
      <c r="B78" s="110"/>
      <c r="C78" s="110"/>
      <c r="D78" s="110"/>
      <c r="E78" s="110"/>
      <c r="F78" s="110"/>
      <c r="G78" s="110"/>
      <c r="H78" s="110"/>
      <c r="I78" s="110"/>
      <c r="J78" s="110"/>
      <c r="K78" s="110"/>
      <c r="L78" s="110"/>
      <c r="M78" s="110"/>
      <c r="N78" s="110"/>
      <c r="O78" s="110"/>
      <c r="P78" s="110"/>
      <c r="Q78" s="110"/>
      <c r="R78" s="110"/>
      <c r="S78" s="110"/>
      <c r="T78" s="110"/>
      <c r="U78" s="110"/>
      <c r="V78" s="110"/>
      <c r="W78" s="110"/>
      <c r="X78" s="110"/>
      <c r="Y78" s="110"/>
      <c r="Z78" s="110"/>
      <c r="AA78" s="113"/>
      <c r="AB78" s="110"/>
    </row>
    <row r="79" spans="1:28">
      <c r="A79" s="97" t="s">
        <v>1309</v>
      </c>
      <c r="B79" s="110"/>
      <c r="C79" s="110"/>
      <c r="D79" s="110"/>
      <c r="E79" s="110"/>
      <c r="F79" s="110"/>
      <c r="G79" s="110"/>
      <c r="H79" s="110"/>
      <c r="I79" s="110"/>
      <c r="J79" s="110"/>
      <c r="K79" s="110"/>
      <c r="L79" s="110"/>
      <c r="M79" s="110"/>
      <c r="N79" s="110"/>
      <c r="O79" s="110"/>
      <c r="P79" s="110"/>
      <c r="Q79" s="110"/>
      <c r="R79" s="110"/>
      <c r="S79" s="110"/>
      <c r="T79" s="110"/>
      <c r="U79" s="110"/>
      <c r="V79" s="110"/>
      <c r="W79" s="110"/>
      <c r="X79" s="110"/>
      <c r="Y79" s="110"/>
      <c r="Z79" s="110"/>
      <c r="AA79" s="113"/>
      <c r="AB79" s="110"/>
    </row>
    <row r="80" spans="1:28">
      <c r="A80" s="97" t="s">
        <v>1310</v>
      </c>
      <c r="B80" s="110"/>
      <c r="C80" s="110"/>
      <c r="D80" s="110"/>
      <c r="E80" s="110"/>
      <c r="F80" s="110"/>
      <c r="G80" s="110"/>
      <c r="H80" s="110"/>
      <c r="I80" s="110"/>
      <c r="J80" s="110"/>
      <c r="K80" s="110"/>
      <c r="L80" s="110"/>
      <c r="M80" s="110"/>
      <c r="N80" s="110"/>
      <c r="O80" s="110"/>
      <c r="P80" s="110"/>
      <c r="Q80" s="110"/>
      <c r="R80" s="110"/>
      <c r="S80" s="110"/>
      <c r="T80" s="110"/>
      <c r="U80" s="110"/>
      <c r="V80" s="110"/>
      <c r="W80" s="110"/>
      <c r="X80" s="110"/>
      <c r="Y80" s="110"/>
      <c r="Z80" s="110"/>
      <c r="AA80" s="113"/>
      <c r="AB80" s="110"/>
    </row>
    <row r="81" spans="1:28">
      <c r="A81" s="97" t="s">
        <v>1271</v>
      </c>
      <c r="B81" s="110"/>
      <c r="C81" s="110"/>
      <c r="D81" s="110"/>
      <c r="E81" s="110"/>
      <c r="F81" s="110"/>
      <c r="G81" s="110"/>
      <c r="H81" s="110"/>
      <c r="I81" s="110"/>
      <c r="J81" s="110"/>
      <c r="K81" s="110"/>
      <c r="L81" s="110"/>
      <c r="M81" s="110"/>
      <c r="N81" s="110"/>
      <c r="O81" s="110"/>
      <c r="P81" s="110"/>
      <c r="Q81" s="110"/>
      <c r="R81" s="110"/>
      <c r="S81" s="110"/>
      <c r="T81" s="110"/>
      <c r="U81" s="110"/>
      <c r="V81" s="110"/>
      <c r="W81" s="110"/>
      <c r="X81" s="110"/>
      <c r="Y81" s="110"/>
      <c r="Z81" s="110"/>
      <c r="AA81" s="113"/>
      <c r="AB81" s="110"/>
    </row>
    <row r="82" spans="1:28">
      <c r="A82" s="97" t="s">
        <v>1311</v>
      </c>
      <c r="B82" s="110"/>
      <c r="C82" s="110"/>
      <c r="D82" s="110"/>
      <c r="E82" s="110"/>
      <c r="F82" s="110"/>
      <c r="G82" s="110"/>
      <c r="H82" s="110"/>
      <c r="I82" s="110"/>
      <c r="J82" s="110"/>
      <c r="K82" s="110"/>
      <c r="L82" s="110"/>
      <c r="M82" s="110"/>
      <c r="N82" s="110"/>
      <c r="O82" s="110"/>
      <c r="P82" s="110"/>
      <c r="Q82" s="110"/>
      <c r="R82" s="110"/>
      <c r="S82" s="110"/>
      <c r="T82" s="110"/>
      <c r="U82" s="110"/>
      <c r="V82" s="110"/>
      <c r="W82" s="110"/>
      <c r="X82" s="110"/>
      <c r="Y82" s="110"/>
      <c r="Z82" s="110"/>
      <c r="AA82" s="113"/>
      <c r="AB82" s="110"/>
    </row>
    <row r="83" spans="1:28">
      <c r="A83" s="97" t="s">
        <v>1312</v>
      </c>
      <c r="B83" s="110"/>
      <c r="C83" s="110"/>
      <c r="D83" s="110"/>
      <c r="E83" s="110"/>
      <c r="F83" s="110"/>
      <c r="G83" s="110"/>
      <c r="H83" s="110"/>
      <c r="I83" s="110"/>
      <c r="J83" s="110"/>
      <c r="K83" s="110"/>
      <c r="L83" s="110"/>
      <c r="M83" s="110"/>
      <c r="N83" s="110"/>
      <c r="O83" s="110"/>
      <c r="P83" s="110"/>
      <c r="Q83" s="110"/>
      <c r="R83" s="110"/>
      <c r="S83" s="110"/>
      <c r="T83" s="110"/>
      <c r="U83" s="110"/>
      <c r="V83" s="110"/>
      <c r="W83" s="110"/>
      <c r="X83" s="110"/>
      <c r="Y83" s="110"/>
      <c r="Z83" s="110"/>
      <c r="AA83" s="113"/>
      <c r="AB83" s="110"/>
    </row>
    <row r="84" spans="1:28">
      <c r="A84" s="97" t="s">
        <v>1313</v>
      </c>
      <c r="B84" s="110"/>
      <c r="C84" s="110"/>
      <c r="D84" s="110"/>
      <c r="E84" s="110"/>
      <c r="F84" s="110"/>
      <c r="G84" s="110"/>
      <c r="H84" s="110"/>
      <c r="I84" s="110"/>
      <c r="J84" s="110"/>
      <c r="K84" s="110"/>
      <c r="L84" s="110"/>
      <c r="M84" s="110"/>
      <c r="N84" s="110"/>
      <c r="O84" s="110"/>
      <c r="P84" s="110"/>
      <c r="Q84" s="110"/>
      <c r="R84" s="110"/>
      <c r="S84" s="110"/>
      <c r="T84" s="110"/>
      <c r="U84" s="110"/>
      <c r="V84" s="110"/>
      <c r="W84" s="110"/>
      <c r="X84" s="110"/>
      <c r="Y84" s="110"/>
      <c r="Z84" s="110"/>
      <c r="AA84" s="113"/>
      <c r="AB84" s="110"/>
    </row>
    <row r="85" spans="1:28">
      <c r="A85" s="97" t="s">
        <v>1314</v>
      </c>
      <c r="B85" s="110"/>
      <c r="C85" s="110"/>
      <c r="D85" s="110"/>
      <c r="E85" s="110"/>
      <c r="F85" s="110"/>
      <c r="G85" s="110"/>
      <c r="H85" s="110"/>
      <c r="I85" s="110"/>
      <c r="J85" s="110"/>
      <c r="K85" s="110"/>
      <c r="L85" s="110"/>
      <c r="M85" s="110"/>
      <c r="N85" s="110"/>
      <c r="O85" s="110"/>
      <c r="P85" s="110"/>
      <c r="Q85" s="110"/>
      <c r="R85" s="110"/>
      <c r="S85" s="110"/>
      <c r="T85" s="110"/>
      <c r="U85" s="110"/>
      <c r="V85" s="110"/>
      <c r="W85" s="110"/>
      <c r="X85" s="110"/>
      <c r="Y85" s="110"/>
      <c r="Z85" s="110"/>
      <c r="AA85" s="113"/>
      <c r="AB85" s="110"/>
    </row>
    <row r="86" spans="1:28">
      <c r="A86" s="97" t="s">
        <v>1315</v>
      </c>
      <c r="B86" s="110"/>
      <c r="C86" s="110"/>
      <c r="D86" s="110"/>
      <c r="E86" s="110"/>
      <c r="F86" s="110"/>
      <c r="G86" s="110"/>
      <c r="H86" s="110"/>
      <c r="I86" s="110"/>
      <c r="J86" s="110"/>
      <c r="K86" s="110"/>
      <c r="L86" s="110"/>
      <c r="M86" s="110"/>
      <c r="N86" s="110"/>
      <c r="O86" s="110"/>
      <c r="P86" s="110"/>
      <c r="Q86" s="110"/>
      <c r="R86" s="110"/>
      <c r="S86" s="110"/>
      <c r="T86" s="110"/>
      <c r="U86" s="110"/>
      <c r="V86" s="110"/>
      <c r="W86" s="110"/>
      <c r="X86" s="110"/>
      <c r="Y86" s="110"/>
      <c r="Z86" s="110"/>
      <c r="AA86" s="113"/>
      <c r="AB86" s="110"/>
    </row>
    <row r="87" spans="1:28">
      <c r="A87" s="97" t="s">
        <v>1316</v>
      </c>
      <c r="B87" s="110"/>
      <c r="C87" s="110"/>
      <c r="D87" s="110"/>
      <c r="E87" s="110"/>
      <c r="F87" s="110"/>
      <c r="G87" s="110"/>
      <c r="H87" s="110"/>
      <c r="I87" s="110"/>
      <c r="J87" s="110"/>
      <c r="K87" s="110"/>
      <c r="L87" s="110"/>
      <c r="M87" s="110"/>
      <c r="N87" s="110"/>
      <c r="O87" s="110"/>
      <c r="P87" s="110"/>
      <c r="Q87" s="110"/>
      <c r="R87" s="110"/>
      <c r="S87" s="110"/>
      <c r="T87" s="110"/>
      <c r="U87" s="110"/>
      <c r="V87" s="110"/>
      <c r="W87" s="110"/>
      <c r="X87" s="110"/>
      <c r="Y87" s="110"/>
      <c r="Z87" s="110"/>
      <c r="AA87" s="113"/>
      <c r="AB87" s="110"/>
    </row>
    <row r="88" spans="1:28">
      <c r="A88" s="97" t="s">
        <v>1317</v>
      </c>
      <c r="B88" s="110"/>
      <c r="C88" s="110"/>
      <c r="D88" s="110"/>
      <c r="E88" s="110"/>
      <c r="F88" s="110"/>
      <c r="G88" s="110"/>
      <c r="H88" s="110"/>
      <c r="I88" s="110"/>
      <c r="J88" s="110"/>
      <c r="K88" s="110"/>
      <c r="L88" s="110"/>
      <c r="M88" s="110"/>
      <c r="N88" s="110"/>
      <c r="O88" s="110"/>
      <c r="P88" s="110"/>
      <c r="Q88" s="110"/>
      <c r="R88" s="110"/>
      <c r="S88" s="110"/>
      <c r="T88" s="110"/>
      <c r="U88" s="110"/>
      <c r="V88" s="110"/>
      <c r="W88" s="110"/>
      <c r="X88" s="110"/>
      <c r="Y88" s="110"/>
      <c r="Z88" s="110"/>
      <c r="AA88" s="113"/>
      <c r="AB88" s="110"/>
    </row>
    <row r="89" spans="1:28">
      <c r="A89" s="97" t="s">
        <v>1247</v>
      </c>
      <c r="B89" s="110"/>
      <c r="C89" s="110"/>
      <c r="D89" s="110"/>
      <c r="E89" s="110"/>
      <c r="F89" s="110"/>
      <c r="G89" s="110"/>
      <c r="H89" s="110"/>
      <c r="I89" s="110"/>
      <c r="J89" s="110"/>
      <c r="K89" s="110"/>
      <c r="L89" s="110"/>
      <c r="M89" s="110"/>
      <c r="N89" s="110"/>
      <c r="O89" s="110"/>
      <c r="P89" s="110"/>
      <c r="Q89" s="110"/>
      <c r="R89" s="110"/>
      <c r="S89" s="110"/>
      <c r="T89" s="110"/>
      <c r="U89" s="110"/>
      <c r="V89" s="110"/>
      <c r="W89" s="110"/>
      <c r="X89" s="110"/>
      <c r="Y89" s="110"/>
      <c r="Z89" s="110"/>
      <c r="AA89" s="113"/>
      <c r="AB89" s="110"/>
    </row>
    <row r="90" spans="1:28">
      <c r="A90" s="97" t="s">
        <v>1318</v>
      </c>
      <c r="B90" s="110"/>
      <c r="C90" s="110"/>
      <c r="D90" s="110"/>
      <c r="E90" s="110"/>
      <c r="F90" s="110"/>
      <c r="G90" s="110"/>
      <c r="H90" s="110"/>
      <c r="I90" s="110"/>
      <c r="J90" s="110"/>
      <c r="K90" s="110"/>
      <c r="L90" s="110"/>
      <c r="M90" s="110"/>
      <c r="N90" s="110"/>
      <c r="O90" s="110"/>
      <c r="P90" s="110"/>
      <c r="Q90" s="110"/>
      <c r="R90" s="110"/>
      <c r="S90" s="110"/>
      <c r="T90" s="110"/>
      <c r="U90" s="110"/>
      <c r="V90" s="110"/>
      <c r="W90" s="110"/>
      <c r="X90" s="110"/>
      <c r="Y90" s="110"/>
      <c r="Z90" s="110"/>
      <c r="AA90" s="113"/>
      <c r="AB90" s="110"/>
    </row>
    <row r="91" spans="1:28">
      <c r="A91" s="97" t="s">
        <v>1319</v>
      </c>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10"/>
      <c r="AA91" s="113"/>
      <c r="AB91" s="110"/>
    </row>
    <row r="92" spans="1:28">
      <c r="A92" s="97" t="s">
        <v>1320</v>
      </c>
      <c r="B92" s="110"/>
      <c r="C92" s="110"/>
      <c r="D92" s="110"/>
      <c r="E92" s="110"/>
      <c r="F92" s="110"/>
      <c r="G92" s="110"/>
      <c r="H92" s="110"/>
      <c r="I92" s="110"/>
      <c r="J92" s="110"/>
      <c r="K92" s="110"/>
      <c r="L92" s="110"/>
      <c r="M92" s="110"/>
      <c r="N92" s="110"/>
      <c r="O92" s="110"/>
      <c r="P92" s="110"/>
      <c r="Q92" s="110"/>
      <c r="R92" s="110"/>
      <c r="S92" s="110"/>
      <c r="T92" s="110"/>
      <c r="U92" s="110"/>
      <c r="V92" s="110"/>
      <c r="W92" s="110"/>
      <c r="X92" s="110"/>
      <c r="Y92" s="110"/>
      <c r="Z92" s="110"/>
      <c r="AA92" s="113"/>
      <c r="AB92" s="110"/>
    </row>
    <row r="93" spans="1:28">
      <c r="A93" s="97" t="s">
        <v>1321</v>
      </c>
      <c r="B93" s="110"/>
      <c r="C93" s="110"/>
      <c r="D93" s="110"/>
      <c r="E93" s="110"/>
      <c r="F93" s="110"/>
      <c r="G93" s="110"/>
      <c r="H93" s="110"/>
      <c r="I93" s="110"/>
      <c r="J93" s="110"/>
      <c r="K93" s="110"/>
      <c r="L93" s="110"/>
      <c r="M93" s="110"/>
      <c r="N93" s="110"/>
      <c r="O93" s="110"/>
      <c r="P93" s="110"/>
      <c r="Q93" s="110"/>
      <c r="R93" s="110"/>
      <c r="S93" s="110"/>
      <c r="T93" s="110"/>
      <c r="U93" s="110"/>
      <c r="V93" s="110"/>
      <c r="W93" s="110"/>
      <c r="X93" s="110"/>
      <c r="Y93" s="110"/>
      <c r="Z93" s="110"/>
      <c r="AA93" s="113"/>
      <c r="AB93" s="110"/>
    </row>
    <row r="94" spans="1:28">
      <c r="A94" s="97" t="s">
        <v>1322</v>
      </c>
      <c r="B94" s="110"/>
      <c r="C94" s="110"/>
      <c r="D94" s="110"/>
      <c r="E94" s="110"/>
      <c r="F94" s="110"/>
      <c r="G94" s="110"/>
      <c r="H94" s="110"/>
      <c r="I94" s="110"/>
      <c r="J94" s="110"/>
      <c r="K94" s="110"/>
      <c r="L94" s="110"/>
      <c r="M94" s="110"/>
      <c r="N94" s="110"/>
      <c r="O94" s="110"/>
      <c r="P94" s="110"/>
      <c r="Q94" s="110"/>
      <c r="R94" s="110"/>
      <c r="S94" s="110"/>
      <c r="T94" s="110"/>
      <c r="U94" s="110"/>
      <c r="V94" s="110"/>
      <c r="W94" s="110"/>
      <c r="X94" s="110"/>
      <c r="Y94" s="110"/>
      <c r="Z94" s="110"/>
      <c r="AA94" s="113"/>
      <c r="AB94" s="110"/>
    </row>
    <row r="95" spans="1:28">
      <c r="A95" s="97" t="s">
        <v>1323</v>
      </c>
      <c r="B95" s="110"/>
      <c r="C95" s="110"/>
      <c r="D95" s="110"/>
      <c r="E95" s="110"/>
      <c r="F95" s="110"/>
      <c r="G95" s="110"/>
      <c r="H95" s="110"/>
      <c r="I95" s="110"/>
      <c r="J95" s="110"/>
      <c r="K95" s="110"/>
      <c r="L95" s="110"/>
      <c r="M95" s="110"/>
      <c r="N95" s="110"/>
      <c r="O95" s="110"/>
      <c r="P95" s="110"/>
      <c r="Q95" s="110"/>
      <c r="R95" s="110"/>
      <c r="S95" s="110"/>
      <c r="T95" s="110"/>
      <c r="U95" s="110"/>
      <c r="V95" s="110"/>
      <c r="W95" s="110"/>
      <c r="X95" s="110"/>
      <c r="Y95" s="110"/>
      <c r="Z95" s="110"/>
      <c r="AA95" s="113"/>
      <c r="AB95" s="110"/>
    </row>
    <row r="96" spans="1:28">
      <c r="A96" s="97" t="s">
        <v>1324</v>
      </c>
      <c r="B96" s="110"/>
      <c r="C96" s="110"/>
      <c r="D96" s="110"/>
      <c r="E96" s="110"/>
      <c r="F96" s="110"/>
      <c r="G96" s="110"/>
      <c r="H96" s="110"/>
      <c r="I96" s="110"/>
      <c r="J96" s="110"/>
      <c r="K96" s="110"/>
      <c r="L96" s="110"/>
      <c r="M96" s="110"/>
      <c r="N96" s="110"/>
      <c r="O96" s="110"/>
      <c r="P96" s="110"/>
      <c r="Q96" s="110"/>
      <c r="R96" s="110"/>
      <c r="S96" s="110"/>
      <c r="T96" s="110"/>
      <c r="U96" s="110"/>
      <c r="V96" s="110"/>
      <c r="W96" s="110"/>
      <c r="X96" s="110"/>
      <c r="Y96" s="110"/>
      <c r="Z96" s="110"/>
      <c r="AA96" s="113"/>
      <c r="AB96" s="110"/>
    </row>
    <row r="97" spans="1:28">
      <c r="A97" s="97" t="s">
        <v>1325</v>
      </c>
      <c r="B97" s="110"/>
      <c r="C97" s="110"/>
      <c r="D97" s="110"/>
      <c r="E97" s="110"/>
      <c r="F97" s="110"/>
      <c r="G97" s="110"/>
      <c r="H97" s="110"/>
      <c r="I97" s="110"/>
      <c r="J97" s="110"/>
      <c r="K97" s="110"/>
      <c r="L97" s="110"/>
      <c r="M97" s="110"/>
      <c r="N97" s="110"/>
      <c r="O97" s="110"/>
      <c r="P97" s="110"/>
      <c r="Q97" s="110"/>
      <c r="R97" s="110"/>
      <c r="S97" s="110"/>
      <c r="T97" s="110"/>
      <c r="U97" s="110"/>
      <c r="V97" s="110"/>
      <c r="W97" s="110"/>
      <c r="X97" s="110"/>
      <c r="Y97" s="110"/>
      <c r="Z97" s="110"/>
      <c r="AA97" s="113"/>
      <c r="AB97" s="110"/>
    </row>
    <row r="98" spans="1:28">
      <c r="A98" s="97" t="s">
        <v>1326</v>
      </c>
      <c r="B98" s="110"/>
      <c r="C98" s="110"/>
      <c r="D98" s="110"/>
      <c r="E98" s="110"/>
      <c r="F98" s="110"/>
      <c r="G98" s="110"/>
      <c r="H98" s="110"/>
      <c r="I98" s="110"/>
      <c r="J98" s="110"/>
      <c r="K98" s="110"/>
      <c r="L98" s="110"/>
      <c r="M98" s="110"/>
      <c r="N98" s="110"/>
      <c r="O98" s="110"/>
      <c r="P98" s="110"/>
      <c r="Q98" s="110"/>
      <c r="R98" s="110"/>
      <c r="S98" s="110"/>
      <c r="T98" s="110"/>
      <c r="U98" s="110"/>
      <c r="V98" s="110"/>
      <c r="W98" s="110"/>
      <c r="X98" s="110"/>
      <c r="Y98" s="110"/>
      <c r="Z98" s="110"/>
      <c r="AA98" s="113"/>
      <c r="AB98" s="110"/>
    </row>
    <row r="99" spans="1:28">
      <c r="A99" s="97" t="s">
        <v>1327</v>
      </c>
      <c r="B99" s="110"/>
      <c r="C99" s="110"/>
      <c r="D99" s="110"/>
      <c r="E99" s="110"/>
      <c r="F99" s="110"/>
      <c r="G99" s="110"/>
      <c r="H99" s="110"/>
      <c r="I99" s="110"/>
      <c r="J99" s="110"/>
      <c r="K99" s="110"/>
      <c r="L99" s="110"/>
      <c r="M99" s="110"/>
      <c r="N99" s="110"/>
      <c r="O99" s="110"/>
      <c r="P99" s="110"/>
      <c r="Q99" s="110"/>
      <c r="R99" s="110"/>
      <c r="S99" s="110"/>
      <c r="T99" s="110"/>
      <c r="U99" s="110"/>
      <c r="V99" s="110"/>
      <c r="W99" s="110"/>
      <c r="X99" s="110"/>
      <c r="Y99" s="110"/>
      <c r="Z99" s="110"/>
      <c r="AA99" s="113"/>
      <c r="AB99" s="110"/>
    </row>
  </sheetData>
  <mergeCells count="5">
    <mergeCell ref="A2:AB2"/>
    <mergeCell ref="C5:S5"/>
    <mergeCell ref="T5:AB5"/>
    <mergeCell ref="A4:A6"/>
    <mergeCell ref="B5:B6"/>
  </mergeCells>
  <phoneticPr fontId="31" type="noConversion"/>
  <printOptions horizontalCentered="1" verticalCentered="1"/>
  <pageMargins left="0.196527777777778" right="0.196527777777778" top="0.59027777777777801" bottom="0.47152777777777799" header="0.31388888888888899" footer="0.31388888888888899"/>
  <pageSetup paperSize="9" scale="77" orientation="landscape"/>
</worksheet>
</file>

<file path=xl/worksheets/sheet9.xml><?xml version="1.0" encoding="utf-8"?>
<worksheet xmlns="http://schemas.openxmlformats.org/spreadsheetml/2006/main" xmlns:r="http://schemas.openxmlformats.org/officeDocument/2006/relationships">
  <sheetPr>
    <tabColor rgb="FF92D050"/>
    <pageSetUpPr fitToPage="1"/>
  </sheetPr>
  <dimension ref="A1:AA98"/>
  <sheetViews>
    <sheetView showGridLines="0" showZeros="0" workbookViewId="0">
      <selection activeCell="B17" sqref="B17"/>
    </sheetView>
  </sheetViews>
  <sheetFormatPr defaultColWidth="5.75" defaultRowHeight="13.5"/>
  <cols>
    <col min="1" max="1" width="15.125" style="92" customWidth="1"/>
    <col min="2" max="2" width="8" style="92" customWidth="1"/>
    <col min="3" max="15" width="7.75" style="92" customWidth="1"/>
    <col min="16" max="16" width="7.75" style="93" customWidth="1"/>
    <col min="17" max="24" width="7.75" style="92" customWidth="1"/>
    <col min="25" max="27" width="6" style="92" customWidth="1"/>
    <col min="28" max="16384" width="5.75" style="92"/>
  </cols>
  <sheetData>
    <row r="1" spans="1:27" ht="14.25">
      <c r="A1" s="22" t="s">
        <v>1328</v>
      </c>
    </row>
    <row r="2" spans="1:27" s="91" customFormat="1" ht="33.950000000000003" customHeight="1">
      <c r="A2" s="261" t="s">
        <v>1211</v>
      </c>
      <c r="B2" s="260"/>
      <c r="C2" s="260"/>
      <c r="D2" s="260"/>
      <c r="E2" s="260"/>
      <c r="F2" s="260"/>
      <c r="G2" s="260"/>
      <c r="H2" s="260"/>
      <c r="I2" s="260"/>
      <c r="J2" s="260"/>
      <c r="K2" s="260"/>
      <c r="L2" s="260"/>
      <c r="M2" s="260"/>
      <c r="N2" s="260"/>
      <c r="O2" s="260"/>
      <c r="P2" s="260"/>
      <c r="Q2" s="260"/>
      <c r="R2" s="260"/>
      <c r="S2" s="260"/>
      <c r="T2" s="260"/>
      <c r="U2" s="260"/>
      <c r="V2" s="260"/>
      <c r="W2" s="260"/>
      <c r="X2" s="260"/>
      <c r="Y2" s="260"/>
      <c r="Z2" s="260"/>
      <c r="AA2" s="260"/>
    </row>
    <row r="3" spans="1:27" ht="17.100000000000001" customHeight="1">
      <c r="A3" s="94"/>
      <c r="B3" s="94" t="s">
        <v>0</v>
      </c>
      <c r="C3" s="94"/>
      <c r="D3" s="94"/>
      <c r="E3" s="94"/>
      <c r="F3" s="94"/>
      <c r="G3" s="94"/>
      <c r="H3" s="94"/>
      <c r="I3" s="94"/>
      <c r="J3" s="94"/>
      <c r="K3" s="94"/>
      <c r="L3" s="94"/>
      <c r="M3" s="94"/>
      <c r="N3" s="94"/>
      <c r="O3" s="94"/>
      <c r="P3" s="116"/>
      <c r="Q3" s="94"/>
      <c r="R3" s="94"/>
      <c r="S3" s="94"/>
      <c r="T3" s="94"/>
      <c r="U3" s="94"/>
      <c r="V3" s="94"/>
      <c r="W3" s="94"/>
      <c r="X3" s="94"/>
      <c r="Y3" s="94"/>
      <c r="Z3" s="94"/>
      <c r="AA3" s="94" t="s">
        <v>25</v>
      </c>
    </row>
    <row r="4" spans="1:27" ht="31.5" customHeight="1">
      <c r="A4" s="288" t="s">
        <v>1212</v>
      </c>
      <c r="B4" s="114" t="s">
        <v>1329</v>
      </c>
      <c r="C4" s="114"/>
      <c r="D4" s="114"/>
      <c r="E4" s="114"/>
      <c r="F4" s="114"/>
      <c r="G4" s="114"/>
      <c r="H4" s="114"/>
      <c r="I4" s="114"/>
      <c r="J4" s="114"/>
      <c r="K4" s="114"/>
      <c r="L4" s="114"/>
      <c r="M4" s="114"/>
      <c r="N4" s="114"/>
      <c r="O4" s="114"/>
      <c r="P4" s="117"/>
      <c r="Q4" s="114"/>
      <c r="R4" s="114"/>
      <c r="S4" s="114"/>
      <c r="T4" s="114"/>
      <c r="U4" s="114"/>
      <c r="V4" s="114"/>
      <c r="W4" s="114"/>
      <c r="X4" s="114"/>
      <c r="Y4" s="114"/>
      <c r="Z4" s="114"/>
      <c r="AA4" s="114"/>
    </row>
    <row r="5" spans="1:27" ht="106.15" customHeight="1">
      <c r="A5" s="289"/>
      <c r="B5" s="115" t="s">
        <v>1330</v>
      </c>
      <c r="C5" s="96" t="s">
        <v>1186</v>
      </c>
      <c r="D5" s="96" t="s">
        <v>1187</v>
      </c>
      <c r="E5" s="96" t="s">
        <v>1188</v>
      </c>
      <c r="F5" s="96" t="s">
        <v>1331</v>
      </c>
      <c r="G5" s="96" t="s">
        <v>1190</v>
      </c>
      <c r="H5" s="96" t="s">
        <v>1332</v>
      </c>
      <c r="I5" s="96" t="s">
        <v>1192</v>
      </c>
      <c r="J5" s="96" t="s">
        <v>1193</v>
      </c>
      <c r="K5" s="96" t="s">
        <v>1194</v>
      </c>
      <c r="L5" s="96" t="s">
        <v>1195</v>
      </c>
      <c r="M5" s="96" t="s">
        <v>1196</v>
      </c>
      <c r="N5" s="96" t="s">
        <v>1197</v>
      </c>
      <c r="O5" s="96" t="s">
        <v>1333</v>
      </c>
      <c r="P5" s="96" t="s">
        <v>1199</v>
      </c>
      <c r="Q5" s="96" t="s">
        <v>1200</v>
      </c>
      <c r="R5" s="96" t="s">
        <v>1201</v>
      </c>
      <c r="S5" s="96" t="s">
        <v>1202</v>
      </c>
      <c r="T5" s="115" t="s">
        <v>1203</v>
      </c>
      <c r="U5" s="115" t="s">
        <v>1204</v>
      </c>
      <c r="V5" s="118" t="s">
        <v>1205</v>
      </c>
      <c r="W5" s="115" t="s">
        <v>1206</v>
      </c>
      <c r="X5" s="96" t="s">
        <v>1208</v>
      </c>
      <c r="Y5" s="96" t="s">
        <v>1209</v>
      </c>
      <c r="Z5" s="96" t="s">
        <v>1207</v>
      </c>
      <c r="AA5" s="96" t="s">
        <v>1334</v>
      </c>
    </row>
    <row r="6" spans="1:27" ht="15.95" customHeight="1">
      <c r="A6" s="97" t="s">
        <v>1242</v>
      </c>
      <c r="B6" s="109"/>
      <c r="C6" s="110"/>
      <c r="D6" s="110"/>
      <c r="E6" s="110"/>
      <c r="F6" s="110"/>
      <c r="G6" s="110"/>
      <c r="H6" s="110"/>
      <c r="I6" s="110"/>
      <c r="J6" s="110"/>
      <c r="K6" s="110"/>
      <c r="L6" s="110"/>
      <c r="M6" s="110"/>
      <c r="N6" s="110"/>
      <c r="O6" s="110"/>
      <c r="P6" s="110"/>
      <c r="Q6" s="110"/>
      <c r="R6" s="110"/>
      <c r="S6" s="110"/>
      <c r="T6" s="110"/>
      <c r="U6" s="110"/>
      <c r="V6" s="110"/>
      <c r="W6" s="110"/>
      <c r="X6" s="110"/>
      <c r="Y6" s="110"/>
      <c r="Z6" s="110"/>
      <c r="AA6" s="110"/>
    </row>
    <row r="7" spans="1:27" ht="15.95" customHeight="1">
      <c r="A7" s="97" t="s">
        <v>1243</v>
      </c>
      <c r="B7" s="109"/>
      <c r="C7" s="110"/>
      <c r="D7" s="110"/>
      <c r="E7" s="110"/>
      <c r="F7" s="110"/>
      <c r="G7" s="110"/>
      <c r="H7" s="110"/>
      <c r="I7" s="110"/>
      <c r="J7" s="110"/>
      <c r="K7" s="110"/>
      <c r="L7" s="110"/>
      <c r="M7" s="110"/>
      <c r="N7" s="110"/>
      <c r="O7" s="110"/>
      <c r="P7" s="110"/>
      <c r="Q7" s="110"/>
      <c r="R7" s="110"/>
      <c r="S7" s="110"/>
      <c r="T7" s="110"/>
      <c r="U7" s="110"/>
      <c r="V7" s="110"/>
      <c r="W7" s="110"/>
      <c r="X7" s="110"/>
      <c r="Y7" s="110"/>
      <c r="Z7" s="110"/>
      <c r="AA7" s="110"/>
    </row>
    <row r="8" spans="1:27" ht="15.95" customHeight="1">
      <c r="A8" s="97" t="s">
        <v>1244</v>
      </c>
      <c r="B8" s="109"/>
      <c r="C8" s="110"/>
      <c r="D8" s="110"/>
      <c r="E8" s="110"/>
      <c r="F8" s="110"/>
      <c r="G8" s="110"/>
      <c r="H8" s="110"/>
      <c r="I8" s="110"/>
      <c r="J8" s="110"/>
      <c r="K8" s="110"/>
      <c r="L8" s="110"/>
      <c r="M8" s="110"/>
      <c r="N8" s="110"/>
      <c r="O8" s="110"/>
      <c r="P8" s="110"/>
      <c r="Q8" s="110"/>
      <c r="R8" s="110"/>
      <c r="S8" s="110"/>
      <c r="T8" s="110"/>
      <c r="U8" s="110"/>
      <c r="V8" s="110"/>
      <c r="W8" s="110"/>
      <c r="X8" s="110"/>
      <c r="Y8" s="110"/>
      <c r="Z8" s="110"/>
      <c r="AA8" s="110"/>
    </row>
    <row r="9" spans="1:27" ht="15.95" customHeight="1">
      <c r="A9" s="97" t="s">
        <v>1245</v>
      </c>
      <c r="B9" s="110"/>
      <c r="C9" s="110"/>
      <c r="D9" s="110"/>
      <c r="E9" s="110"/>
      <c r="F9" s="110"/>
      <c r="G9" s="110"/>
      <c r="H9" s="110"/>
      <c r="I9" s="110"/>
      <c r="J9" s="110"/>
      <c r="K9" s="110"/>
      <c r="L9" s="110"/>
      <c r="M9" s="110"/>
      <c r="N9" s="110"/>
      <c r="O9" s="110"/>
      <c r="P9" s="110"/>
      <c r="Q9" s="110"/>
      <c r="R9" s="110"/>
      <c r="S9" s="110"/>
      <c r="T9" s="110"/>
      <c r="U9" s="110"/>
      <c r="V9" s="110"/>
      <c r="W9" s="110"/>
      <c r="X9" s="110"/>
      <c r="Y9" s="110"/>
      <c r="Z9" s="110"/>
      <c r="AA9" s="110"/>
    </row>
    <row r="10" spans="1:27" ht="15.95" customHeight="1">
      <c r="A10" s="100" t="s">
        <v>1246</v>
      </c>
      <c r="B10" s="110"/>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row>
    <row r="11" spans="1:27" ht="15.95" customHeight="1">
      <c r="A11" s="100" t="s">
        <v>1247</v>
      </c>
      <c r="B11" s="110"/>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10"/>
      <c r="AA11" s="110"/>
    </row>
    <row r="12" spans="1:27" ht="15.95" customHeight="1">
      <c r="A12" s="100" t="s">
        <v>1248</v>
      </c>
      <c r="B12" s="110"/>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row>
    <row r="13" spans="1:27" ht="15.95" customHeight="1">
      <c r="A13" s="100" t="s">
        <v>1249</v>
      </c>
      <c r="B13" s="110"/>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3"/>
    </row>
    <row r="14" spans="1:27" ht="15.95" customHeight="1">
      <c r="A14" s="100" t="s">
        <v>1250</v>
      </c>
      <c r="B14" s="110"/>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3"/>
    </row>
    <row r="15" spans="1:27" ht="15.95" customHeight="1">
      <c r="A15" s="100" t="s">
        <v>1251</v>
      </c>
      <c r="B15" s="110"/>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10"/>
      <c r="AA15" s="113"/>
    </row>
    <row r="16" spans="1:27" ht="15.95" customHeight="1">
      <c r="A16" s="100" t="s">
        <v>1252</v>
      </c>
      <c r="B16" s="110"/>
      <c r="C16" s="110"/>
      <c r="D16" s="110"/>
      <c r="E16" s="110"/>
      <c r="F16" s="110"/>
      <c r="G16" s="110"/>
      <c r="H16" s="110"/>
      <c r="I16" s="110"/>
      <c r="J16" s="110"/>
      <c r="K16" s="110"/>
      <c r="L16" s="110"/>
      <c r="M16" s="110"/>
      <c r="N16" s="110"/>
      <c r="O16" s="110"/>
      <c r="P16" s="110"/>
      <c r="Q16" s="110"/>
      <c r="R16" s="110"/>
      <c r="S16" s="110"/>
      <c r="T16" s="110"/>
      <c r="U16" s="110"/>
      <c r="V16" s="110"/>
      <c r="W16" s="110"/>
      <c r="X16" s="110"/>
      <c r="Y16" s="110"/>
      <c r="Z16" s="110"/>
      <c r="AA16" s="113"/>
    </row>
    <row r="17" spans="1:27" ht="15.95" customHeight="1">
      <c r="A17" s="100" t="s">
        <v>1253</v>
      </c>
      <c r="B17" s="235">
        <f>SUM(C17:AA17)</f>
        <v>202600</v>
      </c>
      <c r="C17" s="235">
        <v>24684</v>
      </c>
      <c r="E17" s="235">
        <v>200</v>
      </c>
      <c r="F17" s="235">
        <v>3265</v>
      </c>
      <c r="G17" s="235">
        <v>57776</v>
      </c>
      <c r="H17" s="235">
        <v>266</v>
      </c>
      <c r="I17" s="235">
        <v>2206</v>
      </c>
      <c r="J17" s="235">
        <v>14709</v>
      </c>
      <c r="K17" s="235">
        <v>14746</v>
      </c>
      <c r="L17" s="235">
        <v>2500</v>
      </c>
      <c r="M17" s="235">
        <v>11063</v>
      </c>
      <c r="N17" s="235">
        <v>8978</v>
      </c>
      <c r="O17" s="235">
        <v>3385</v>
      </c>
      <c r="P17" s="235">
        <v>476</v>
      </c>
      <c r="Q17" s="235">
        <v>162</v>
      </c>
      <c r="R17" s="235">
        <v>77</v>
      </c>
      <c r="T17" s="235">
        <v>2924</v>
      </c>
      <c r="U17" s="235">
        <v>27444</v>
      </c>
      <c r="V17" s="235">
        <v>120</v>
      </c>
      <c r="W17" s="235">
        <v>2264</v>
      </c>
      <c r="X17" s="236">
        <v>10070</v>
      </c>
      <c r="Y17" s="236">
        <v>85</v>
      </c>
      <c r="Z17" s="236">
        <v>5900</v>
      </c>
      <c r="AA17" s="236">
        <v>9300</v>
      </c>
    </row>
    <row r="18" spans="1:27" ht="15.95" customHeight="1">
      <c r="A18" s="97" t="s">
        <v>1254</v>
      </c>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3"/>
    </row>
    <row r="19" spans="1:27" ht="15.95" customHeight="1">
      <c r="A19" s="97" t="s">
        <v>1255</v>
      </c>
      <c r="B19" s="110"/>
      <c r="C19" s="110"/>
      <c r="D19" s="110"/>
      <c r="E19" s="110"/>
      <c r="F19" s="110"/>
      <c r="G19" s="110"/>
      <c r="H19" s="110"/>
      <c r="I19" s="110"/>
      <c r="J19" s="110"/>
      <c r="K19" s="110"/>
      <c r="L19" s="110"/>
      <c r="M19" s="110"/>
      <c r="N19" s="110"/>
      <c r="O19" s="110"/>
      <c r="P19" s="110"/>
      <c r="Q19" s="110"/>
      <c r="R19" s="110"/>
      <c r="S19" s="110"/>
      <c r="T19" s="110"/>
      <c r="U19" s="110"/>
      <c r="V19" s="110"/>
      <c r="W19" s="110"/>
      <c r="X19" s="110"/>
      <c r="Y19" s="110"/>
      <c r="Z19" s="110"/>
      <c r="AA19" s="113"/>
    </row>
    <row r="20" spans="1:27" ht="15.95" customHeight="1">
      <c r="A20" s="97" t="s">
        <v>1256</v>
      </c>
      <c r="B20" s="110"/>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3"/>
    </row>
    <row r="21" spans="1:27" ht="15.95" customHeight="1">
      <c r="A21" s="100" t="s">
        <v>1257</v>
      </c>
      <c r="B21" s="110"/>
      <c r="C21" s="110"/>
      <c r="D21" s="110"/>
      <c r="E21" s="110"/>
      <c r="F21" s="110"/>
      <c r="G21" s="110"/>
      <c r="H21" s="110"/>
      <c r="I21" s="110"/>
      <c r="J21" s="110"/>
      <c r="K21" s="110"/>
      <c r="L21" s="110"/>
      <c r="M21" s="110"/>
      <c r="N21" s="110"/>
      <c r="O21" s="110"/>
      <c r="P21" s="110"/>
      <c r="Q21" s="110"/>
      <c r="R21" s="110"/>
      <c r="S21" s="110"/>
      <c r="T21" s="110"/>
      <c r="U21" s="110"/>
      <c r="V21" s="110"/>
      <c r="W21" s="110"/>
      <c r="X21" s="110"/>
      <c r="Y21" s="110"/>
      <c r="Z21" s="110"/>
      <c r="AA21" s="113"/>
    </row>
    <row r="22" spans="1:27" ht="15.95" customHeight="1">
      <c r="A22" s="97" t="s">
        <v>1258</v>
      </c>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10"/>
      <c r="AA22" s="113"/>
    </row>
    <row r="23" spans="1:27" ht="15.95" customHeight="1">
      <c r="A23" s="97" t="s">
        <v>1259</v>
      </c>
      <c r="B23" s="110"/>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3"/>
    </row>
    <row r="24" spans="1:27" ht="15.95" customHeight="1">
      <c r="A24" s="97" t="s">
        <v>1247</v>
      </c>
      <c r="B24" s="110"/>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3"/>
    </row>
    <row r="25" spans="1:27" ht="15.95" customHeight="1">
      <c r="A25" s="97" t="s">
        <v>1260</v>
      </c>
      <c r="B25" s="110"/>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3"/>
    </row>
    <row r="26" spans="1:27" ht="15.95" customHeight="1">
      <c r="A26" s="97" t="s">
        <v>1261</v>
      </c>
      <c r="B26" s="110"/>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3"/>
    </row>
    <row r="27" spans="1:27" ht="15.95" customHeight="1">
      <c r="A27" s="97" t="s">
        <v>1262</v>
      </c>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3"/>
    </row>
    <row r="28" spans="1:27" ht="15.95" customHeight="1">
      <c r="A28" s="97" t="s">
        <v>1263</v>
      </c>
      <c r="B28" s="110"/>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3"/>
    </row>
    <row r="29" spans="1:27" ht="15.95" customHeight="1">
      <c r="A29" s="97" t="s">
        <v>1264</v>
      </c>
      <c r="B29" s="110"/>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10"/>
      <c r="AA29" s="113"/>
    </row>
    <row r="30" spans="1:27" ht="15.95" customHeight="1">
      <c r="A30" s="97" t="s">
        <v>1265</v>
      </c>
      <c r="B30" s="110"/>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10"/>
      <c r="AA30" s="113"/>
    </row>
    <row r="31" spans="1:27" ht="15.95" customHeight="1">
      <c r="A31" s="97" t="s">
        <v>1266</v>
      </c>
      <c r="B31" s="110"/>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3"/>
    </row>
    <row r="32" spans="1:27">
      <c r="A32" s="97" t="s">
        <v>1267</v>
      </c>
      <c r="B32" s="110"/>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3"/>
    </row>
    <row r="33" spans="1:27">
      <c r="A33" s="97" t="s">
        <v>1268</v>
      </c>
      <c r="B33" s="110"/>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3"/>
    </row>
    <row r="34" spans="1:27">
      <c r="A34" s="97" t="s">
        <v>1269</v>
      </c>
      <c r="B34" s="110"/>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3"/>
    </row>
    <row r="35" spans="1:27">
      <c r="A35" s="97" t="s">
        <v>1270</v>
      </c>
      <c r="B35" s="110"/>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3"/>
    </row>
    <row r="36" spans="1:27">
      <c r="A36" s="97" t="s">
        <v>1271</v>
      </c>
      <c r="B36" s="110"/>
      <c r="C36" s="110"/>
      <c r="D36" s="110"/>
      <c r="E36" s="110"/>
      <c r="F36" s="110"/>
      <c r="G36" s="110"/>
      <c r="H36" s="110"/>
      <c r="I36" s="110"/>
      <c r="J36" s="110"/>
      <c r="K36" s="110"/>
      <c r="L36" s="110"/>
      <c r="M36" s="110"/>
      <c r="N36" s="110"/>
      <c r="O36" s="110"/>
      <c r="P36" s="110"/>
      <c r="Q36" s="110"/>
      <c r="R36" s="110"/>
      <c r="S36" s="110"/>
      <c r="T36" s="110"/>
      <c r="U36" s="110"/>
      <c r="V36" s="110"/>
      <c r="W36" s="110"/>
      <c r="X36" s="110"/>
      <c r="Y36" s="110"/>
      <c r="Z36" s="110"/>
      <c r="AA36" s="113"/>
    </row>
    <row r="37" spans="1:27">
      <c r="A37" s="97" t="s">
        <v>1272</v>
      </c>
      <c r="B37" s="110"/>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10"/>
      <c r="AA37" s="113"/>
    </row>
    <row r="38" spans="1:27">
      <c r="A38" s="97" t="s">
        <v>1273</v>
      </c>
      <c r="B38" s="110"/>
      <c r="C38" s="110"/>
      <c r="D38" s="110"/>
      <c r="E38" s="110"/>
      <c r="F38" s="110"/>
      <c r="G38" s="110"/>
      <c r="H38" s="110"/>
      <c r="I38" s="110"/>
      <c r="J38" s="110"/>
      <c r="K38" s="110"/>
      <c r="L38" s="110"/>
      <c r="M38" s="110"/>
      <c r="N38" s="110"/>
      <c r="O38" s="110"/>
      <c r="P38" s="110"/>
      <c r="Q38" s="110"/>
      <c r="R38" s="110"/>
      <c r="S38" s="110"/>
      <c r="T38" s="110"/>
      <c r="U38" s="110"/>
      <c r="V38" s="110"/>
      <c r="W38" s="110"/>
      <c r="X38" s="110"/>
      <c r="Y38" s="110"/>
      <c r="Z38" s="110"/>
      <c r="AA38" s="113"/>
    </row>
    <row r="39" spans="1:27">
      <c r="A39" s="97" t="s">
        <v>1274</v>
      </c>
      <c r="B39" s="110"/>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3"/>
    </row>
    <row r="40" spans="1:27">
      <c r="A40" s="97" t="s">
        <v>1275</v>
      </c>
      <c r="B40" s="110"/>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10"/>
      <c r="AA40" s="113"/>
    </row>
    <row r="41" spans="1:27">
      <c r="A41" s="97" t="s">
        <v>1276</v>
      </c>
      <c r="B41" s="110"/>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3"/>
    </row>
    <row r="42" spans="1:27">
      <c r="A42" s="97" t="s">
        <v>1277</v>
      </c>
      <c r="B42" s="110"/>
      <c r="C42" s="110"/>
      <c r="D42" s="110"/>
      <c r="E42" s="110"/>
      <c r="F42" s="110"/>
      <c r="G42" s="110"/>
      <c r="H42" s="110"/>
      <c r="I42" s="110"/>
      <c r="J42" s="110"/>
      <c r="K42" s="110"/>
      <c r="L42" s="110"/>
      <c r="M42" s="110"/>
      <c r="N42" s="110"/>
      <c r="O42" s="110"/>
      <c r="P42" s="110"/>
      <c r="Q42" s="110"/>
      <c r="R42" s="110"/>
      <c r="S42" s="110"/>
      <c r="T42" s="110"/>
      <c r="U42" s="110"/>
      <c r="V42" s="110"/>
      <c r="W42" s="110"/>
      <c r="X42" s="110"/>
      <c r="Y42" s="110"/>
      <c r="Z42" s="110"/>
      <c r="AA42" s="113"/>
    </row>
    <row r="43" spans="1:27">
      <c r="A43" s="97" t="s">
        <v>1278</v>
      </c>
      <c r="B43" s="110"/>
      <c r="C43" s="110"/>
      <c r="D43" s="110"/>
      <c r="E43" s="110"/>
      <c r="F43" s="110"/>
      <c r="G43" s="110"/>
      <c r="H43" s="110"/>
      <c r="I43" s="110"/>
      <c r="J43" s="110"/>
      <c r="K43" s="110"/>
      <c r="L43" s="110"/>
      <c r="M43" s="110"/>
      <c r="N43" s="110"/>
      <c r="O43" s="110"/>
      <c r="P43" s="110"/>
      <c r="Q43" s="110"/>
      <c r="R43" s="110"/>
      <c r="S43" s="110"/>
      <c r="T43" s="110"/>
      <c r="U43" s="110"/>
      <c r="V43" s="110"/>
      <c r="W43" s="110"/>
      <c r="X43" s="110"/>
      <c r="Y43" s="110"/>
      <c r="Z43" s="110"/>
      <c r="AA43" s="113"/>
    </row>
    <row r="44" spans="1:27">
      <c r="A44" s="97" t="s">
        <v>1279</v>
      </c>
      <c r="B44" s="110"/>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10"/>
      <c r="AA44" s="113"/>
    </row>
    <row r="45" spans="1:27">
      <c r="A45" s="97" t="s">
        <v>1271</v>
      </c>
      <c r="B45" s="110"/>
      <c r="C45" s="110"/>
      <c r="D45" s="110"/>
      <c r="E45" s="110"/>
      <c r="F45" s="110"/>
      <c r="G45" s="110"/>
      <c r="H45" s="110"/>
      <c r="I45" s="110"/>
      <c r="J45" s="110"/>
      <c r="K45" s="110"/>
      <c r="L45" s="110"/>
      <c r="M45" s="110"/>
      <c r="N45" s="110"/>
      <c r="O45" s="110"/>
      <c r="P45" s="110"/>
      <c r="Q45" s="110"/>
      <c r="R45" s="110"/>
      <c r="S45" s="110"/>
      <c r="T45" s="110"/>
      <c r="U45" s="110"/>
      <c r="V45" s="110"/>
      <c r="W45" s="110"/>
      <c r="X45" s="110"/>
      <c r="Y45" s="110"/>
      <c r="Z45" s="110"/>
      <c r="AA45" s="113"/>
    </row>
    <row r="46" spans="1:27">
      <c r="A46" s="97" t="s">
        <v>1280</v>
      </c>
      <c r="B46" s="110"/>
      <c r="C46" s="110"/>
      <c r="D46" s="110"/>
      <c r="E46" s="110"/>
      <c r="F46" s="110"/>
      <c r="G46" s="110"/>
      <c r="H46" s="110"/>
      <c r="I46" s="110"/>
      <c r="J46" s="110"/>
      <c r="K46" s="110"/>
      <c r="L46" s="110"/>
      <c r="M46" s="110"/>
      <c r="N46" s="110"/>
      <c r="O46" s="110"/>
      <c r="P46" s="110"/>
      <c r="Q46" s="110"/>
      <c r="R46" s="110"/>
      <c r="S46" s="110"/>
      <c r="T46" s="110"/>
      <c r="U46" s="110"/>
      <c r="V46" s="110"/>
      <c r="W46" s="110"/>
      <c r="X46" s="110"/>
      <c r="Y46" s="110"/>
      <c r="Z46" s="110"/>
      <c r="AA46" s="113"/>
    </row>
    <row r="47" spans="1:27">
      <c r="A47" s="97" t="s">
        <v>1281</v>
      </c>
      <c r="B47" s="110"/>
      <c r="C47" s="110"/>
      <c r="D47" s="110"/>
      <c r="E47" s="110"/>
      <c r="F47" s="110"/>
      <c r="G47" s="110"/>
      <c r="H47" s="110"/>
      <c r="I47" s="110"/>
      <c r="J47" s="110"/>
      <c r="K47" s="110"/>
      <c r="L47" s="110"/>
      <c r="M47" s="110"/>
      <c r="N47" s="110"/>
      <c r="O47" s="110"/>
      <c r="P47" s="110"/>
      <c r="Q47" s="110"/>
      <c r="R47" s="110"/>
      <c r="S47" s="110"/>
      <c r="T47" s="110"/>
      <c r="U47" s="110"/>
      <c r="V47" s="110"/>
      <c r="W47" s="110"/>
      <c r="X47" s="110"/>
      <c r="Y47" s="110"/>
      <c r="Z47" s="110"/>
      <c r="AA47" s="113"/>
    </row>
    <row r="48" spans="1:27">
      <c r="A48" s="97" t="s">
        <v>1282</v>
      </c>
      <c r="B48" s="110"/>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3"/>
    </row>
    <row r="49" spans="1:27">
      <c r="A49" s="97" t="s">
        <v>1283</v>
      </c>
      <c r="B49" s="110"/>
      <c r="C49" s="110"/>
      <c r="D49" s="110"/>
      <c r="E49" s="110"/>
      <c r="F49" s="110"/>
      <c r="G49" s="110"/>
      <c r="H49" s="110"/>
      <c r="I49" s="110"/>
      <c r="J49" s="110"/>
      <c r="K49" s="110"/>
      <c r="L49" s="110"/>
      <c r="M49" s="110"/>
      <c r="N49" s="110"/>
      <c r="O49" s="110"/>
      <c r="P49" s="110"/>
      <c r="Q49" s="110"/>
      <c r="R49" s="110"/>
      <c r="S49" s="110"/>
      <c r="T49" s="110"/>
      <c r="U49" s="110"/>
      <c r="V49" s="110"/>
      <c r="W49" s="110"/>
      <c r="X49" s="110"/>
      <c r="Y49" s="110"/>
      <c r="Z49" s="110"/>
      <c r="AA49" s="113"/>
    </row>
    <row r="50" spans="1:27">
      <c r="A50" s="97" t="s">
        <v>1284</v>
      </c>
      <c r="B50" s="110"/>
      <c r="C50" s="110"/>
      <c r="D50" s="110"/>
      <c r="E50" s="110"/>
      <c r="F50" s="110"/>
      <c r="G50" s="110"/>
      <c r="H50" s="110"/>
      <c r="I50" s="110"/>
      <c r="J50" s="110"/>
      <c r="K50" s="110"/>
      <c r="L50" s="110"/>
      <c r="M50" s="110"/>
      <c r="N50" s="110"/>
      <c r="O50" s="110"/>
      <c r="P50" s="110"/>
      <c r="Q50" s="110"/>
      <c r="R50" s="110"/>
      <c r="S50" s="110"/>
      <c r="T50" s="110"/>
      <c r="U50" s="110"/>
      <c r="V50" s="110"/>
      <c r="W50" s="110"/>
      <c r="X50" s="110"/>
      <c r="Y50" s="110"/>
      <c r="Z50" s="110"/>
      <c r="AA50" s="113"/>
    </row>
    <row r="51" spans="1:27">
      <c r="A51" s="97" t="s">
        <v>1285</v>
      </c>
      <c r="B51" s="110"/>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10"/>
      <c r="AA51" s="113"/>
    </row>
    <row r="52" spans="1:27">
      <c r="A52" s="97" t="s">
        <v>1271</v>
      </c>
      <c r="B52" s="110"/>
      <c r="C52" s="110"/>
      <c r="D52" s="110"/>
      <c r="E52" s="110"/>
      <c r="F52" s="110"/>
      <c r="G52" s="110"/>
      <c r="H52" s="110"/>
      <c r="I52" s="110"/>
      <c r="J52" s="110"/>
      <c r="K52" s="110"/>
      <c r="L52" s="110"/>
      <c r="M52" s="110"/>
      <c r="N52" s="110"/>
      <c r="O52" s="110"/>
      <c r="P52" s="110"/>
      <c r="Q52" s="110"/>
      <c r="R52" s="110"/>
      <c r="S52" s="110"/>
      <c r="T52" s="110"/>
      <c r="U52" s="110"/>
      <c r="V52" s="110"/>
      <c r="W52" s="110"/>
      <c r="X52" s="110"/>
      <c r="Y52" s="110"/>
      <c r="Z52" s="110"/>
      <c r="AA52" s="113"/>
    </row>
    <row r="53" spans="1:27">
      <c r="A53" s="97" t="s">
        <v>1286</v>
      </c>
      <c r="B53" s="110"/>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3"/>
    </row>
    <row r="54" spans="1:27">
      <c r="A54" s="97" t="s">
        <v>1287</v>
      </c>
      <c r="B54" s="110"/>
      <c r="C54" s="110"/>
      <c r="D54" s="110"/>
      <c r="E54" s="110"/>
      <c r="F54" s="110"/>
      <c r="G54" s="110"/>
      <c r="H54" s="110"/>
      <c r="I54" s="110"/>
      <c r="J54" s="110"/>
      <c r="K54" s="110"/>
      <c r="L54" s="110"/>
      <c r="M54" s="110"/>
      <c r="N54" s="110"/>
      <c r="O54" s="110"/>
      <c r="P54" s="110"/>
      <c r="Q54" s="110"/>
      <c r="R54" s="110"/>
      <c r="S54" s="110"/>
      <c r="T54" s="110"/>
      <c r="U54" s="110"/>
      <c r="V54" s="110"/>
      <c r="W54" s="110"/>
      <c r="X54" s="110"/>
      <c r="Y54" s="110"/>
      <c r="Z54" s="110"/>
      <c r="AA54" s="113"/>
    </row>
    <row r="55" spans="1:27">
      <c r="A55" s="97" t="s">
        <v>1288</v>
      </c>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3"/>
    </row>
    <row r="56" spans="1:27">
      <c r="A56" s="97" t="s">
        <v>1289</v>
      </c>
      <c r="B56" s="110"/>
      <c r="C56" s="110"/>
      <c r="D56" s="110"/>
      <c r="E56" s="110"/>
      <c r="F56" s="110"/>
      <c r="G56" s="110"/>
      <c r="H56" s="110"/>
      <c r="I56" s="110"/>
      <c r="J56" s="110"/>
      <c r="K56" s="110"/>
      <c r="L56" s="110"/>
      <c r="M56" s="110"/>
      <c r="N56" s="110"/>
      <c r="O56" s="110"/>
      <c r="P56" s="110"/>
      <c r="Q56" s="110"/>
      <c r="R56" s="110"/>
      <c r="S56" s="110"/>
      <c r="T56" s="110"/>
      <c r="U56" s="110"/>
      <c r="V56" s="110"/>
      <c r="W56" s="110"/>
      <c r="X56" s="110"/>
      <c r="Y56" s="110"/>
      <c r="Z56" s="110"/>
      <c r="AA56" s="113"/>
    </row>
    <row r="57" spans="1:27">
      <c r="A57" s="97" t="s">
        <v>1290</v>
      </c>
      <c r="B57" s="110"/>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10"/>
      <c r="AA57" s="113"/>
    </row>
    <row r="58" spans="1:27">
      <c r="A58" s="97" t="s">
        <v>1291</v>
      </c>
      <c r="B58" s="110"/>
      <c r="C58" s="110"/>
      <c r="D58" s="110"/>
      <c r="E58" s="110"/>
      <c r="F58" s="110"/>
      <c r="G58" s="110"/>
      <c r="H58" s="110"/>
      <c r="I58" s="110"/>
      <c r="J58" s="110"/>
      <c r="K58" s="110"/>
      <c r="L58" s="110"/>
      <c r="M58" s="110"/>
      <c r="N58" s="110"/>
      <c r="O58" s="110"/>
      <c r="P58" s="110"/>
      <c r="Q58" s="110"/>
      <c r="R58" s="110"/>
      <c r="S58" s="110"/>
      <c r="T58" s="110"/>
      <c r="U58" s="110"/>
      <c r="V58" s="110"/>
      <c r="W58" s="110"/>
      <c r="X58" s="110"/>
      <c r="Y58" s="110"/>
      <c r="Z58" s="110"/>
      <c r="AA58" s="113"/>
    </row>
    <row r="59" spans="1:27">
      <c r="A59" s="97" t="s">
        <v>1292</v>
      </c>
      <c r="B59" s="110"/>
      <c r="C59" s="110"/>
      <c r="D59" s="110"/>
      <c r="E59" s="110"/>
      <c r="F59" s="110"/>
      <c r="G59" s="110"/>
      <c r="H59" s="110"/>
      <c r="I59" s="110"/>
      <c r="J59" s="110"/>
      <c r="K59" s="110"/>
      <c r="L59" s="110"/>
      <c r="M59" s="110"/>
      <c r="N59" s="110"/>
      <c r="O59" s="110"/>
      <c r="P59" s="110"/>
      <c r="Q59" s="110"/>
      <c r="R59" s="110"/>
      <c r="S59" s="110"/>
      <c r="T59" s="110"/>
      <c r="U59" s="110"/>
      <c r="V59" s="110"/>
      <c r="W59" s="110"/>
      <c r="X59" s="110"/>
      <c r="Y59" s="110"/>
      <c r="Z59" s="110"/>
      <c r="AA59" s="113"/>
    </row>
    <row r="60" spans="1:27">
      <c r="A60" s="97" t="s">
        <v>1293</v>
      </c>
      <c r="B60" s="110"/>
      <c r="C60" s="110"/>
      <c r="D60" s="110"/>
      <c r="E60" s="110"/>
      <c r="F60" s="110"/>
      <c r="G60" s="110"/>
      <c r="H60" s="110"/>
      <c r="I60" s="110"/>
      <c r="J60" s="110"/>
      <c r="K60" s="110"/>
      <c r="L60" s="110"/>
      <c r="M60" s="110"/>
      <c r="N60" s="110"/>
      <c r="O60" s="110"/>
      <c r="P60" s="110"/>
      <c r="Q60" s="110"/>
      <c r="R60" s="110"/>
      <c r="S60" s="110"/>
      <c r="T60" s="110"/>
      <c r="U60" s="110"/>
      <c r="V60" s="110"/>
      <c r="W60" s="110"/>
      <c r="X60" s="110"/>
      <c r="Y60" s="110"/>
      <c r="Z60" s="110"/>
      <c r="AA60" s="113"/>
    </row>
    <row r="61" spans="1:27">
      <c r="A61" s="97" t="s">
        <v>1294</v>
      </c>
      <c r="B61" s="110"/>
      <c r="C61" s="110"/>
      <c r="D61" s="110"/>
      <c r="E61" s="110"/>
      <c r="F61" s="110"/>
      <c r="G61" s="110"/>
      <c r="H61" s="110"/>
      <c r="I61" s="110"/>
      <c r="J61" s="110"/>
      <c r="K61" s="110"/>
      <c r="L61" s="110"/>
      <c r="M61" s="110"/>
      <c r="N61" s="110"/>
      <c r="O61" s="110"/>
      <c r="P61" s="110"/>
      <c r="Q61" s="110"/>
      <c r="R61" s="110"/>
      <c r="S61" s="110"/>
      <c r="T61" s="110"/>
      <c r="U61" s="110"/>
      <c r="V61" s="110"/>
      <c r="W61" s="110"/>
      <c r="X61" s="110"/>
      <c r="Y61" s="110"/>
      <c r="Z61" s="110"/>
      <c r="AA61" s="113"/>
    </row>
    <row r="62" spans="1:27">
      <c r="A62" s="97" t="s">
        <v>1295</v>
      </c>
      <c r="B62" s="110"/>
      <c r="C62" s="110"/>
      <c r="D62" s="110"/>
      <c r="E62" s="110"/>
      <c r="F62" s="110"/>
      <c r="G62" s="110"/>
      <c r="H62" s="110"/>
      <c r="I62" s="110"/>
      <c r="J62" s="110"/>
      <c r="K62" s="110"/>
      <c r="L62" s="110"/>
      <c r="M62" s="110"/>
      <c r="N62" s="110"/>
      <c r="O62" s="110"/>
      <c r="P62" s="110"/>
      <c r="Q62" s="110"/>
      <c r="R62" s="110"/>
      <c r="S62" s="110"/>
      <c r="T62" s="110"/>
      <c r="U62" s="110"/>
      <c r="V62" s="110"/>
      <c r="W62" s="110"/>
      <c r="X62" s="110"/>
      <c r="Y62" s="110"/>
      <c r="Z62" s="110"/>
      <c r="AA62" s="113"/>
    </row>
    <row r="63" spans="1:27">
      <c r="A63" s="97" t="s">
        <v>1247</v>
      </c>
      <c r="B63" s="110"/>
      <c r="C63" s="110"/>
      <c r="D63" s="110"/>
      <c r="E63" s="110"/>
      <c r="F63" s="110"/>
      <c r="G63" s="110"/>
      <c r="H63" s="110"/>
      <c r="I63" s="110"/>
      <c r="J63" s="110"/>
      <c r="K63" s="110"/>
      <c r="L63" s="110"/>
      <c r="M63" s="110"/>
      <c r="N63" s="110"/>
      <c r="O63" s="110"/>
      <c r="P63" s="110"/>
      <c r="Q63" s="110"/>
      <c r="R63" s="110"/>
      <c r="S63" s="110"/>
      <c r="T63" s="110"/>
      <c r="U63" s="110"/>
      <c r="V63" s="110"/>
      <c r="W63" s="110"/>
      <c r="X63" s="110"/>
      <c r="Y63" s="110"/>
      <c r="Z63" s="110"/>
      <c r="AA63" s="113"/>
    </row>
    <row r="64" spans="1:27">
      <c r="A64" s="97" t="s">
        <v>1296</v>
      </c>
      <c r="B64" s="110"/>
      <c r="C64" s="110"/>
      <c r="D64" s="110"/>
      <c r="E64" s="110"/>
      <c r="F64" s="110"/>
      <c r="G64" s="110"/>
      <c r="H64" s="110"/>
      <c r="I64" s="110"/>
      <c r="J64" s="110"/>
      <c r="K64" s="110"/>
      <c r="L64" s="110"/>
      <c r="M64" s="110"/>
      <c r="N64" s="110"/>
      <c r="O64" s="110"/>
      <c r="P64" s="110"/>
      <c r="Q64" s="110"/>
      <c r="R64" s="110"/>
      <c r="S64" s="110"/>
      <c r="T64" s="110"/>
      <c r="U64" s="110"/>
      <c r="V64" s="110"/>
      <c r="W64" s="110"/>
      <c r="X64" s="110"/>
      <c r="Y64" s="110"/>
      <c r="Z64" s="110"/>
      <c r="AA64" s="113"/>
    </row>
    <row r="65" spans="1:27">
      <c r="A65" s="97" t="s">
        <v>1297</v>
      </c>
      <c r="B65" s="110"/>
      <c r="C65" s="110"/>
      <c r="D65" s="110"/>
      <c r="E65" s="110"/>
      <c r="F65" s="110"/>
      <c r="G65" s="110"/>
      <c r="H65" s="110"/>
      <c r="I65" s="110"/>
      <c r="J65" s="110"/>
      <c r="K65" s="110"/>
      <c r="L65" s="110"/>
      <c r="M65" s="110"/>
      <c r="N65" s="110"/>
      <c r="O65" s="110"/>
      <c r="P65" s="110"/>
      <c r="Q65" s="110"/>
      <c r="R65" s="110"/>
      <c r="S65" s="110"/>
      <c r="T65" s="110"/>
      <c r="U65" s="110"/>
      <c r="V65" s="110"/>
      <c r="W65" s="110"/>
      <c r="X65" s="110"/>
      <c r="Y65" s="110"/>
      <c r="Z65" s="110"/>
      <c r="AA65" s="113"/>
    </row>
    <row r="66" spans="1:27">
      <c r="A66" s="97" t="s">
        <v>1298</v>
      </c>
      <c r="B66" s="110"/>
      <c r="C66" s="110"/>
      <c r="D66" s="110"/>
      <c r="E66" s="110"/>
      <c r="F66" s="110"/>
      <c r="G66" s="110"/>
      <c r="H66" s="110"/>
      <c r="I66" s="110"/>
      <c r="J66" s="110"/>
      <c r="K66" s="110"/>
      <c r="L66" s="110"/>
      <c r="M66" s="110"/>
      <c r="N66" s="110"/>
      <c r="O66" s="110"/>
      <c r="P66" s="110"/>
      <c r="Q66" s="110"/>
      <c r="R66" s="110"/>
      <c r="S66" s="110"/>
      <c r="T66" s="110"/>
      <c r="U66" s="110"/>
      <c r="V66" s="110"/>
      <c r="W66" s="110"/>
      <c r="X66" s="110"/>
      <c r="Y66" s="110"/>
      <c r="Z66" s="110"/>
      <c r="AA66" s="113"/>
    </row>
    <row r="67" spans="1:27">
      <c r="A67" s="97" t="s">
        <v>1299</v>
      </c>
      <c r="B67" s="110"/>
      <c r="C67" s="110"/>
      <c r="D67" s="110"/>
      <c r="E67" s="110"/>
      <c r="F67" s="110"/>
      <c r="G67" s="110"/>
      <c r="H67" s="110"/>
      <c r="I67" s="110"/>
      <c r="J67" s="110"/>
      <c r="K67" s="110"/>
      <c r="L67" s="110"/>
      <c r="M67" s="110"/>
      <c r="N67" s="110"/>
      <c r="O67" s="110"/>
      <c r="P67" s="110"/>
      <c r="Q67" s="110"/>
      <c r="R67" s="110"/>
      <c r="S67" s="110"/>
      <c r="T67" s="110"/>
      <c r="U67" s="110"/>
      <c r="V67" s="110"/>
      <c r="W67" s="110"/>
      <c r="X67" s="110"/>
      <c r="Y67" s="110"/>
      <c r="Z67" s="110"/>
      <c r="AA67" s="113"/>
    </row>
    <row r="68" spans="1:27">
      <c r="A68" s="97" t="s">
        <v>1300</v>
      </c>
      <c r="B68" s="110"/>
      <c r="C68" s="110"/>
      <c r="D68" s="110"/>
      <c r="E68" s="110"/>
      <c r="F68" s="110"/>
      <c r="G68" s="110"/>
      <c r="H68" s="110"/>
      <c r="I68" s="110"/>
      <c r="J68" s="110"/>
      <c r="K68" s="110"/>
      <c r="L68" s="110"/>
      <c r="M68" s="110"/>
      <c r="N68" s="110"/>
      <c r="O68" s="110"/>
      <c r="P68" s="110"/>
      <c r="Q68" s="110"/>
      <c r="R68" s="110"/>
      <c r="S68" s="110"/>
      <c r="T68" s="110"/>
      <c r="U68" s="110"/>
      <c r="V68" s="110"/>
      <c r="W68" s="110"/>
      <c r="X68" s="110"/>
      <c r="Y68" s="110"/>
      <c r="Z68" s="110"/>
      <c r="AA68" s="113"/>
    </row>
    <row r="69" spans="1:27">
      <c r="A69" s="97" t="s">
        <v>1301</v>
      </c>
      <c r="B69" s="110"/>
      <c r="C69" s="110"/>
      <c r="D69" s="110"/>
      <c r="E69" s="110"/>
      <c r="F69" s="110"/>
      <c r="G69" s="110"/>
      <c r="H69" s="110"/>
      <c r="I69" s="110"/>
      <c r="J69" s="110"/>
      <c r="K69" s="110"/>
      <c r="L69" s="110"/>
      <c r="M69" s="110"/>
      <c r="N69" s="110"/>
      <c r="O69" s="110"/>
      <c r="P69" s="110"/>
      <c r="Q69" s="110"/>
      <c r="R69" s="110"/>
      <c r="S69" s="110"/>
      <c r="T69" s="110"/>
      <c r="U69" s="110"/>
      <c r="V69" s="110"/>
      <c r="W69" s="110"/>
      <c r="X69" s="110"/>
      <c r="Y69" s="110"/>
      <c r="Z69" s="110"/>
      <c r="AA69" s="113"/>
    </row>
    <row r="70" spans="1:27">
      <c r="A70" s="97" t="s">
        <v>1302</v>
      </c>
      <c r="B70" s="110"/>
      <c r="C70" s="110"/>
      <c r="D70" s="110"/>
      <c r="E70" s="110"/>
      <c r="F70" s="110"/>
      <c r="G70" s="110"/>
      <c r="H70" s="110"/>
      <c r="I70" s="110"/>
      <c r="J70" s="110"/>
      <c r="K70" s="110"/>
      <c r="L70" s="110"/>
      <c r="M70" s="110"/>
      <c r="N70" s="110"/>
      <c r="O70" s="110"/>
      <c r="P70" s="110"/>
      <c r="Q70" s="110"/>
      <c r="R70" s="110"/>
      <c r="S70" s="110"/>
      <c r="T70" s="110"/>
      <c r="U70" s="110"/>
      <c r="V70" s="110"/>
      <c r="W70" s="110"/>
      <c r="X70" s="110"/>
      <c r="Y70" s="110"/>
      <c r="Z70" s="110"/>
      <c r="AA70" s="113"/>
    </row>
    <row r="71" spans="1:27">
      <c r="A71" s="97" t="s">
        <v>1303</v>
      </c>
      <c r="B71" s="110"/>
      <c r="C71" s="110"/>
      <c r="D71" s="110"/>
      <c r="E71" s="110"/>
      <c r="F71" s="110"/>
      <c r="G71" s="110"/>
      <c r="H71" s="110"/>
      <c r="I71" s="110"/>
      <c r="J71" s="110"/>
      <c r="K71" s="110"/>
      <c r="L71" s="110"/>
      <c r="M71" s="110"/>
      <c r="N71" s="110"/>
      <c r="O71" s="110"/>
      <c r="P71" s="110"/>
      <c r="Q71" s="110"/>
      <c r="R71" s="110"/>
      <c r="S71" s="110"/>
      <c r="T71" s="110"/>
      <c r="U71" s="110"/>
      <c r="V71" s="110"/>
      <c r="W71" s="110"/>
      <c r="X71" s="110"/>
      <c r="Y71" s="110"/>
      <c r="Z71" s="110"/>
      <c r="AA71" s="113"/>
    </row>
    <row r="72" spans="1:27">
      <c r="A72" s="97" t="s">
        <v>1271</v>
      </c>
      <c r="B72" s="110"/>
      <c r="C72" s="110"/>
      <c r="D72" s="110"/>
      <c r="E72" s="110"/>
      <c r="F72" s="110"/>
      <c r="G72" s="110"/>
      <c r="H72" s="110"/>
      <c r="I72" s="110"/>
      <c r="J72" s="110"/>
      <c r="K72" s="110"/>
      <c r="L72" s="110"/>
      <c r="M72" s="110"/>
      <c r="N72" s="110"/>
      <c r="O72" s="110"/>
      <c r="P72" s="110"/>
      <c r="Q72" s="110"/>
      <c r="R72" s="110"/>
      <c r="S72" s="110"/>
      <c r="T72" s="110"/>
      <c r="U72" s="110"/>
      <c r="V72" s="110"/>
      <c r="W72" s="110"/>
      <c r="X72" s="110"/>
      <c r="Y72" s="110"/>
      <c r="Z72" s="110"/>
      <c r="AA72" s="113"/>
    </row>
    <row r="73" spans="1:27">
      <c r="A73" s="97" t="s">
        <v>1304</v>
      </c>
      <c r="B73" s="110"/>
      <c r="C73" s="110"/>
      <c r="D73" s="110"/>
      <c r="E73" s="110"/>
      <c r="F73" s="110"/>
      <c r="G73" s="110"/>
      <c r="H73" s="110"/>
      <c r="I73" s="110"/>
      <c r="J73" s="110"/>
      <c r="K73" s="110"/>
      <c r="L73" s="110"/>
      <c r="M73" s="110"/>
      <c r="N73" s="110"/>
      <c r="O73" s="110"/>
      <c r="P73" s="110"/>
      <c r="Q73" s="110"/>
      <c r="R73" s="110"/>
      <c r="S73" s="110"/>
      <c r="T73" s="110"/>
      <c r="U73" s="110"/>
      <c r="V73" s="110"/>
      <c r="W73" s="110"/>
      <c r="X73" s="110"/>
      <c r="Y73" s="110"/>
      <c r="Z73" s="110"/>
      <c r="AA73" s="113"/>
    </row>
    <row r="74" spans="1:27">
      <c r="A74" s="97" t="s">
        <v>1305</v>
      </c>
      <c r="B74" s="110"/>
      <c r="C74" s="110"/>
      <c r="D74" s="110"/>
      <c r="E74" s="110"/>
      <c r="F74" s="110"/>
      <c r="G74" s="110"/>
      <c r="H74" s="110"/>
      <c r="I74" s="110"/>
      <c r="J74" s="110"/>
      <c r="K74" s="110"/>
      <c r="L74" s="110"/>
      <c r="M74" s="110"/>
      <c r="N74" s="110"/>
      <c r="O74" s="110"/>
      <c r="P74" s="110"/>
      <c r="Q74" s="110"/>
      <c r="R74" s="110"/>
      <c r="S74" s="110"/>
      <c r="T74" s="110"/>
      <c r="U74" s="110"/>
      <c r="V74" s="110"/>
      <c r="W74" s="110"/>
      <c r="X74" s="110"/>
      <c r="Y74" s="110"/>
      <c r="Z74" s="110"/>
      <c r="AA74" s="113"/>
    </row>
    <row r="75" spans="1:27">
      <c r="A75" s="97" t="s">
        <v>1306</v>
      </c>
      <c r="B75" s="110"/>
      <c r="C75" s="110"/>
      <c r="D75" s="110"/>
      <c r="E75" s="110"/>
      <c r="F75" s="110"/>
      <c r="G75" s="110"/>
      <c r="H75" s="110"/>
      <c r="I75" s="110"/>
      <c r="J75" s="110"/>
      <c r="K75" s="110"/>
      <c r="L75" s="110"/>
      <c r="M75" s="110"/>
      <c r="N75" s="110"/>
      <c r="O75" s="110"/>
      <c r="P75" s="110"/>
      <c r="Q75" s="110"/>
      <c r="R75" s="110"/>
      <c r="S75" s="110"/>
      <c r="T75" s="110"/>
      <c r="U75" s="110"/>
      <c r="V75" s="110"/>
      <c r="W75" s="110"/>
      <c r="X75" s="110"/>
      <c r="Y75" s="110"/>
      <c r="Z75" s="110"/>
      <c r="AA75" s="113"/>
    </row>
    <row r="76" spans="1:27">
      <c r="A76" s="97" t="s">
        <v>1307</v>
      </c>
      <c r="B76" s="110"/>
      <c r="C76" s="110"/>
      <c r="D76" s="110"/>
      <c r="E76" s="110"/>
      <c r="F76" s="110"/>
      <c r="G76" s="110"/>
      <c r="H76" s="110"/>
      <c r="I76" s="110"/>
      <c r="J76" s="110"/>
      <c r="K76" s="110"/>
      <c r="L76" s="110"/>
      <c r="M76" s="110"/>
      <c r="N76" s="110"/>
      <c r="O76" s="110"/>
      <c r="P76" s="110"/>
      <c r="Q76" s="110"/>
      <c r="R76" s="110"/>
      <c r="S76" s="110"/>
      <c r="T76" s="110"/>
      <c r="U76" s="110"/>
      <c r="V76" s="110"/>
      <c r="W76" s="110"/>
      <c r="X76" s="110"/>
      <c r="Y76" s="110"/>
      <c r="Z76" s="110"/>
      <c r="AA76" s="113"/>
    </row>
    <row r="77" spans="1:27">
      <c r="A77" s="97" t="s">
        <v>1308</v>
      </c>
      <c r="B77" s="110"/>
      <c r="C77" s="110"/>
      <c r="D77" s="110"/>
      <c r="E77" s="110"/>
      <c r="F77" s="110"/>
      <c r="G77" s="110"/>
      <c r="H77" s="110"/>
      <c r="I77" s="110"/>
      <c r="J77" s="110"/>
      <c r="K77" s="110"/>
      <c r="L77" s="110"/>
      <c r="M77" s="110"/>
      <c r="N77" s="110"/>
      <c r="O77" s="110"/>
      <c r="P77" s="110"/>
      <c r="Q77" s="110"/>
      <c r="R77" s="110"/>
      <c r="S77" s="110"/>
      <c r="T77" s="110"/>
      <c r="U77" s="110"/>
      <c r="V77" s="110"/>
      <c r="W77" s="110"/>
      <c r="X77" s="110"/>
      <c r="Y77" s="110"/>
      <c r="Z77" s="110"/>
      <c r="AA77" s="113"/>
    </row>
    <row r="78" spans="1:27">
      <c r="A78" s="97" t="s">
        <v>1309</v>
      </c>
      <c r="B78" s="110"/>
      <c r="C78" s="110"/>
      <c r="D78" s="110"/>
      <c r="E78" s="110"/>
      <c r="F78" s="110"/>
      <c r="G78" s="110"/>
      <c r="H78" s="110"/>
      <c r="I78" s="110"/>
      <c r="J78" s="110"/>
      <c r="K78" s="110"/>
      <c r="L78" s="110"/>
      <c r="M78" s="110"/>
      <c r="N78" s="110"/>
      <c r="O78" s="110"/>
      <c r="P78" s="110"/>
      <c r="Q78" s="110"/>
      <c r="R78" s="110"/>
      <c r="S78" s="110"/>
      <c r="T78" s="110"/>
      <c r="U78" s="110"/>
      <c r="V78" s="110"/>
      <c r="W78" s="110"/>
      <c r="X78" s="110"/>
      <c r="Y78" s="110"/>
      <c r="Z78" s="110"/>
      <c r="AA78" s="113"/>
    </row>
    <row r="79" spans="1:27">
      <c r="A79" s="97" t="s">
        <v>1310</v>
      </c>
      <c r="B79" s="110"/>
      <c r="C79" s="110"/>
      <c r="D79" s="110"/>
      <c r="E79" s="110"/>
      <c r="F79" s="110"/>
      <c r="G79" s="110"/>
      <c r="H79" s="110"/>
      <c r="I79" s="110"/>
      <c r="J79" s="110"/>
      <c r="K79" s="110"/>
      <c r="L79" s="110"/>
      <c r="M79" s="110"/>
      <c r="N79" s="110"/>
      <c r="O79" s="110"/>
      <c r="P79" s="110"/>
      <c r="Q79" s="110"/>
      <c r="R79" s="110"/>
      <c r="S79" s="110"/>
      <c r="T79" s="110"/>
      <c r="U79" s="110"/>
      <c r="V79" s="110"/>
      <c r="W79" s="110"/>
      <c r="X79" s="110"/>
      <c r="Y79" s="110"/>
      <c r="Z79" s="110"/>
      <c r="AA79" s="113"/>
    </row>
    <row r="80" spans="1:27">
      <c r="A80" s="97" t="s">
        <v>1271</v>
      </c>
      <c r="B80" s="110"/>
      <c r="C80" s="110"/>
      <c r="D80" s="110"/>
      <c r="E80" s="110"/>
      <c r="F80" s="110"/>
      <c r="G80" s="110"/>
      <c r="H80" s="110"/>
      <c r="I80" s="110"/>
      <c r="J80" s="110"/>
      <c r="K80" s="110"/>
      <c r="L80" s="110"/>
      <c r="M80" s="110"/>
      <c r="N80" s="110"/>
      <c r="O80" s="110"/>
      <c r="P80" s="110"/>
      <c r="Q80" s="110"/>
      <c r="R80" s="110"/>
      <c r="S80" s="110"/>
      <c r="T80" s="110"/>
      <c r="U80" s="110"/>
      <c r="V80" s="110"/>
      <c r="W80" s="110"/>
      <c r="X80" s="110"/>
      <c r="Y80" s="110"/>
      <c r="Z80" s="110"/>
      <c r="AA80" s="113"/>
    </row>
    <row r="81" spans="1:27">
      <c r="A81" s="97" t="s">
        <v>1311</v>
      </c>
      <c r="B81" s="110"/>
      <c r="C81" s="110"/>
      <c r="D81" s="110"/>
      <c r="E81" s="110"/>
      <c r="F81" s="110"/>
      <c r="G81" s="110"/>
      <c r="H81" s="110"/>
      <c r="I81" s="110"/>
      <c r="J81" s="110"/>
      <c r="K81" s="110"/>
      <c r="L81" s="110"/>
      <c r="M81" s="110"/>
      <c r="N81" s="110"/>
      <c r="O81" s="110"/>
      <c r="P81" s="110"/>
      <c r="Q81" s="110"/>
      <c r="R81" s="110"/>
      <c r="S81" s="110"/>
      <c r="T81" s="110"/>
      <c r="U81" s="110"/>
      <c r="V81" s="110"/>
      <c r="W81" s="110"/>
      <c r="X81" s="110"/>
      <c r="Y81" s="110"/>
      <c r="Z81" s="110"/>
      <c r="AA81" s="113"/>
    </row>
    <row r="82" spans="1:27">
      <c r="A82" s="97" t="s">
        <v>1312</v>
      </c>
      <c r="B82" s="110"/>
      <c r="C82" s="110"/>
      <c r="D82" s="110"/>
      <c r="E82" s="110"/>
      <c r="F82" s="110"/>
      <c r="G82" s="110"/>
      <c r="H82" s="110"/>
      <c r="I82" s="110"/>
      <c r="J82" s="110"/>
      <c r="K82" s="110"/>
      <c r="L82" s="110"/>
      <c r="M82" s="110"/>
      <c r="N82" s="110"/>
      <c r="O82" s="110"/>
      <c r="P82" s="110"/>
      <c r="Q82" s="110"/>
      <c r="R82" s="110"/>
      <c r="S82" s="110"/>
      <c r="T82" s="110"/>
      <c r="U82" s="110"/>
      <c r="V82" s="110"/>
      <c r="W82" s="110"/>
      <c r="X82" s="110"/>
      <c r="Y82" s="110"/>
      <c r="Z82" s="110"/>
      <c r="AA82" s="113"/>
    </row>
    <row r="83" spans="1:27">
      <c r="A83" s="97" t="s">
        <v>1313</v>
      </c>
      <c r="B83" s="110"/>
      <c r="C83" s="110"/>
      <c r="D83" s="110"/>
      <c r="E83" s="110"/>
      <c r="F83" s="110"/>
      <c r="G83" s="110"/>
      <c r="H83" s="110"/>
      <c r="I83" s="110"/>
      <c r="J83" s="110"/>
      <c r="K83" s="110"/>
      <c r="L83" s="110"/>
      <c r="M83" s="110"/>
      <c r="N83" s="110"/>
      <c r="O83" s="110"/>
      <c r="P83" s="110"/>
      <c r="Q83" s="110"/>
      <c r="R83" s="110"/>
      <c r="S83" s="110"/>
      <c r="T83" s="110"/>
      <c r="U83" s="110"/>
      <c r="V83" s="110"/>
      <c r="W83" s="110"/>
      <c r="X83" s="110"/>
      <c r="Y83" s="110"/>
      <c r="Z83" s="110"/>
      <c r="AA83" s="113"/>
    </row>
    <row r="84" spans="1:27">
      <c r="A84" s="97" t="s">
        <v>1314</v>
      </c>
      <c r="B84" s="110"/>
      <c r="C84" s="110"/>
      <c r="D84" s="110"/>
      <c r="E84" s="110"/>
      <c r="F84" s="110"/>
      <c r="G84" s="110"/>
      <c r="H84" s="110"/>
      <c r="I84" s="110"/>
      <c r="J84" s="110"/>
      <c r="K84" s="110"/>
      <c r="L84" s="110"/>
      <c r="M84" s="110"/>
      <c r="N84" s="110"/>
      <c r="O84" s="110"/>
      <c r="P84" s="110"/>
      <c r="Q84" s="110"/>
      <c r="R84" s="110"/>
      <c r="S84" s="110"/>
      <c r="T84" s="110"/>
      <c r="U84" s="110"/>
      <c r="V84" s="110"/>
      <c r="W84" s="110"/>
      <c r="X84" s="110"/>
      <c r="Y84" s="110"/>
      <c r="Z84" s="110"/>
      <c r="AA84" s="113"/>
    </row>
    <row r="85" spans="1:27">
      <c r="A85" s="97" t="s">
        <v>1315</v>
      </c>
      <c r="B85" s="110"/>
      <c r="C85" s="110"/>
      <c r="D85" s="110"/>
      <c r="E85" s="110"/>
      <c r="F85" s="110"/>
      <c r="G85" s="110"/>
      <c r="H85" s="110"/>
      <c r="I85" s="110"/>
      <c r="J85" s="110"/>
      <c r="K85" s="110"/>
      <c r="L85" s="110"/>
      <c r="M85" s="110"/>
      <c r="N85" s="110"/>
      <c r="O85" s="110"/>
      <c r="P85" s="110"/>
      <c r="Q85" s="110"/>
      <c r="R85" s="110"/>
      <c r="S85" s="110"/>
      <c r="T85" s="110"/>
      <c r="U85" s="110"/>
      <c r="V85" s="110"/>
      <c r="W85" s="110"/>
      <c r="X85" s="110"/>
      <c r="Y85" s="110"/>
      <c r="Z85" s="110"/>
      <c r="AA85" s="113"/>
    </row>
    <row r="86" spans="1:27">
      <c r="A86" s="97" t="s">
        <v>1316</v>
      </c>
      <c r="B86" s="110"/>
      <c r="C86" s="110"/>
      <c r="D86" s="110"/>
      <c r="E86" s="110"/>
      <c r="F86" s="110"/>
      <c r="G86" s="110"/>
      <c r="H86" s="110"/>
      <c r="I86" s="110"/>
      <c r="J86" s="110"/>
      <c r="K86" s="110"/>
      <c r="L86" s="110"/>
      <c r="M86" s="110"/>
      <c r="N86" s="110"/>
      <c r="O86" s="110"/>
      <c r="P86" s="110"/>
      <c r="Q86" s="110"/>
      <c r="R86" s="110"/>
      <c r="S86" s="110"/>
      <c r="T86" s="110"/>
      <c r="U86" s="110"/>
      <c r="V86" s="110"/>
      <c r="W86" s="110"/>
      <c r="X86" s="110"/>
      <c r="Y86" s="110"/>
      <c r="Z86" s="110"/>
      <c r="AA86" s="113"/>
    </row>
    <row r="87" spans="1:27">
      <c r="A87" s="97" t="s">
        <v>1317</v>
      </c>
      <c r="B87" s="110"/>
      <c r="C87" s="110"/>
      <c r="D87" s="110"/>
      <c r="E87" s="110"/>
      <c r="F87" s="110"/>
      <c r="G87" s="110"/>
      <c r="H87" s="110"/>
      <c r="I87" s="110"/>
      <c r="J87" s="110"/>
      <c r="K87" s="110"/>
      <c r="L87" s="110"/>
      <c r="M87" s="110"/>
      <c r="N87" s="110"/>
      <c r="O87" s="110"/>
      <c r="P87" s="110"/>
      <c r="Q87" s="110"/>
      <c r="R87" s="110"/>
      <c r="S87" s="110"/>
      <c r="T87" s="110"/>
      <c r="U87" s="110"/>
      <c r="V87" s="110"/>
      <c r="W87" s="110"/>
      <c r="X87" s="110"/>
      <c r="Y87" s="110"/>
      <c r="Z87" s="110"/>
      <c r="AA87" s="113"/>
    </row>
    <row r="88" spans="1:27">
      <c r="A88" s="97" t="s">
        <v>1247</v>
      </c>
      <c r="B88" s="110"/>
      <c r="C88" s="110"/>
      <c r="D88" s="110"/>
      <c r="E88" s="110"/>
      <c r="F88" s="110"/>
      <c r="G88" s="110"/>
      <c r="H88" s="110"/>
      <c r="I88" s="110"/>
      <c r="J88" s="110"/>
      <c r="K88" s="110"/>
      <c r="L88" s="110"/>
      <c r="M88" s="110"/>
      <c r="N88" s="110"/>
      <c r="O88" s="110"/>
      <c r="P88" s="110"/>
      <c r="Q88" s="110"/>
      <c r="R88" s="110"/>
      <c r="S88" s="110"/>
      <c r="T88" s="110"/>
      <c r="U88" s="110"/>
      <c r="V88" s="110"/>
      <c r="W88" s="110"/>
      <c r="X88" s="110"/>
      <c r="Y88" s="110"/>
      <c r="Z88" s="110"/>
      <c r="AA88" s="113"/>
    </row>
    <row r="89" spans="1:27">
      <c r="A89" s="97" t="s">
        <v>1318</v>
      </c>
      <c r="B89" s="110"/>
      <c r="C89" s="110"/>
      <c r="D89" s="110"/>
      <c r="E89" s="110"/>
      <c r="F89" s="110"/>
      <c r="G89" s="110"/>
      <c r="H89" s="110"/>
      <c r="I89" s="110"/>
      <c r="J89" s="110"/>
      <c r="K89" s="110"/>
      <c r="L89" s="110"/>
      <c r="M89" s="110"/>
      <c r="N89" s="110"/>
      <c r="O89" s="110"/>
      <c r="P89" s="110"/>
      <c r="Q89" s="110"/>
      <c r="R89" s="110"/>
      <c r="S89" s="110"/>
      <c r="T89" s="110"/>
      <c r="U89" s="110"/>
      <c r="V89" s="110"/>
      <c r="W89" s="110"/>
      <c r="X89" s="110"/>
      <c r="Y89" s="110"/>
      <c r="Z89" s="110"/>
      <c r="AA89" s="113"/>
    </row>
    <row r="90" spans="1:27">
      <c r="A90" s="97" t="s">
        <v>1319</v>
      </c>
      <c r="B90" s="110"/>
      <c r="C90" s="110"/>
      <c r="D90" s="110"/>
      <c r="E90" s="110"/>
      <c r="F90" s="110"/>
      <c r="G90" s="110"/>
      <c r="H90" s="110"/>
      <c r="I90" s="110"/>
      <c r="J90" s="110"/>
      <c r="K90" s="110"/>
      <c r="L90" s="110"/>
      <c r="M90" s="110"/>
      <c r="N90" s="110"/>
      <c r="O90" s="110"/>
      <c r="P90" s="110"/>
      <c r="Q90" s="110"/>
      <c r="R90" s="110"/>
      <c r="S90" s="110"/>
      <c r="T90" s="110"/>
      <c r="U90" s="110"/>
      <c r="V90" s="110"/>
      <c r="W90" s="110"/>
      <c r="X90" s="110"/>
      <c r="Y90" s="110"/>
      <c r="Z90" s="110"/>
      <c r="AA90" s="113"/>
    </row>
    <row r="91" spans="1:27">
      <c r="A91" s="97" t="s">
        <v>1320</v>
      </c>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10"/>
      <c r="AA91" s="113"/>
    </row>
    <row r="92" spans="1:27">
      <c r="A92" s="97" t="s">
        <v>1321</v>
      </c>
      <c r="B92" s="110"/>
      <c r="C92" s="110"/>
      <c r="D92" s="110"/>
      <c r="E92" s="110"/>
      <c r="F92" s="110"/>
      <c r="G92" s="110"/>
      <c r="H92" s="110"/>
      <c r="I92" s="110"/>
      <c r="J92" s="110"/>
      <c r="K92" s="110"/>
      <c r="L92" s="110"/>
      <c r="M92" s="110"/>
      <c r="N92" s="110"/>
      <c r="O92" s="110"/>
      <c r="P92" s="110"/>
      <c r="Q92" s="110"/>
      <c r="R92" s="110"/>
      <c r="S92" s="110"/>
      <c r="T92" s="110"/>
      <c r="U92" s="110"/>
      <c r="V92" s="110"/>
      <c r="W92" s="110"/>
      <c r="X92" s="110"/>
      <c r="Y92" s="110"/>
      <c r="Z92" s="110"/>
      <c r="AA92" s="113"/>
    </row>
    <row r="93" spans="1:27">
      <c r="A93" s="97" t="s">
        <v>1322</v>
      </c>
      <c r="B93" s="110"/>
      <c r="C93" s="110"/>
      <c r="D93" s="110"/>
      <c r="E93" s="110"/>
      <c r="F93" s="110"/>
      <c r="G93" s="110"/>
      <c r="H93" s="110"/>
      <c r="I93" s="110"/>
      <c r="J93" s="110"/>
      <c r="K93" s="110"/>
      <c r="L93" s="110"/>
      <c r="M93" s="110"/>
      <c r="N93" s="110"/>
      <c r="O93" s="110"/>
      <c r="P93" s="110"/>
      <c r="Q93" s="110"/>
      <c r="R93" s="110"/>
      <c r="S93" s="110"/>
      <c r="T93" s="110"/>
      <c r="U93" s="110"/>
      <c r="V93" s="110"/>
      <c r="W93" s="110"/>
      <c r="X93" s="110"/>
      <c r="Y93" s="110"/>
      <c r="Z93" s="110"/>
      <c r="AA93" s="113"/>
    </row>
    <row r="94" spans="1:27">
      <c r="A94" s="97" t="s">
        <v>1323</v>
      </c>
      <c r="B94" s="110"/>
      <c r="C94" s="110"/>
      <c r="D94" s="110"/>
      <c r="E94" s="110"/>
      <c r="F94" s="110"/>
      <c r="G94" s="110"/>
      <c r="H94" s="110"/>
      <c r="I94" s="110"/>
      <c r="J94" s="110"/>
      <c r="K94" s="110"/>
      <c r="L94" s="110"/>
      <c r="M94" s="110"/>
      <c r="N94" s="110"/>
      <c r="O94" s="110"/>
      <c r="P94" s="110"/>
      <c r="Q94" s="110"/>
      <c r="R94" s="110"/>
      <c r="S94" s="110"/>
      <c r="T94" s="110"/>
      <c r="U94" s="110"/>
      <c r="V94" s="110"/>
      <c r="W94" s="110"/>
      <c r="X94" s="110"/>
      <c r="Y94" s="110"/>
      <c r="Z94" s="110"/>
      <c r="AA94" s="113"/>
    </row>
    <row r="95" spans="1:27">
      <c r="A95" s="97" t="s">
        <v>1324</v>
      </c>
      <c r="B95" s="110"/>
      <c r="C95" s="110"/>
      <c r="D95" s="110"/>
      <c r="E95" s="110"/>
      <c r="F95" s="110"/>
      <c r="G95" s="110"/>
      <c r="H95" s="110"/>
      <c r="I95" s="110"/>
      <c r="J95" s="110"/>
      <c r="K95" s="110"/>
      <c r="L95" s="110"/>
      <c r="M95" s="110"/>
      <c r="N95" s="110"/>
      <c r="O95" s="110"/>
      <c r="P95" s="110"/>
      <c r="Q95" s="110"/>
      <c r="R95" s="110"/>
      <c r="S95" s="110"/>
      <c r="T95" s="110"/>
      <c r="U95" s="110"/>
      <c r="V95" s="110"/>
      <c r="W95" s="110"/>
      <c r="X95" s="110"/>
      <c r="Y95" s="110"/>
      <c r="Z95" s="110"/>
      <c r="AA95" s="113"/>
    </row>
    <row r="96" spans="1:27">
      <c r="A96" s="97" t="s">
        <v>1325</v>
      </c>
      <c r="B96" s="110"/>
      <c r="C96" s="110"/>
      <c r="D96" s="110"/>
      <c r="E96" s="110"/>
      <c r="F96" s="110"/>
      <c r="G96" s="110"/>
      <c r="H96" s="110"/>
      <c r="I96" s="110"/>
      <c r="J96" s="110"/>
      <c r="K96" s="110"/>
      <c r="L96" s="110"/>
      <c r="M96" s="110"/>
      <c r="N96" s="110"/>
      <c r="O96" s="110"/>
      <c r="P96" s="110"/>
      <c r="Q96" s="110"/>
      <c r="R96" s="110"/>
      <c r="S96" s="110"/>
      <c r="T96" s="110"/>
      <c r="U96" s="110"/>
      <c r="V96" s="110"/>
      <c r="W96" s="110"/>
      <c r="X96" s="110"/>
      <c r="Y96" s="110"/>
      <c r="Z96" s="110"/>
      <c r="AA96" s="113"/>
    </row>
    <row r="97" spans="1:27">
      <c r="A97" s="97" t="s">
        <v>1326</v>
      </c>
      <c r="B97" s="110"/>
      <c r="C97" s="110"/>
      <c r="D97" s="110"/>
      <c r="E97" s="110"/>
      <c r="F97" s="110"/>
      <c r="G97" s="110"/>
      <c r="H97" s="110"/>
      <c r="I97" s="110"/>
      <c r="J97" s="110"/>
      <c r="K97" s="110"/>
      <c r="L97" s="110"/>
      <c r="M97" s="110"/>
      <c r="N97" s="110"/>
      <c r="O97" s="110"/>
      <c r="P97" s="110"/>
      <c r="Q97" s="110"/>
      <c r="R97" s="110"/>
      <c r="S97" s="110"/>
      <c r="T97" s="110"/>
      <c r="U97" s="110"/>
      <c r="V97" s="110"/>
      <c r="W97" s="110"/>
      <c r="X97" s="110"/>
      <c r="Y97" s="110"/>
      <c r="Z97" s="110"/>
      <c r="AA97" s="113"/>
    </row>
    <row r="98" spans="1:27">
      <c r="A98" s="97" t="s">
        <v>1327</v>
      </c>
      <c r="B98" s="110"/>
      <c r="C98" s="110"/>
      <c r="D98" s="110"/>
      <c r="E98" s="110"/>
      <c r="F98" s="110"/>
      <c r="G98" s="110"/>
      <c r="H98" s="110"/>
      <c r="I98" s="110"/>
      <c r="J98" s="110"/>
      <c r="K98" s="110"/>
      <c r="L98" s="110"/>
      <c r="M98" s="110"/>
      <c r="N98" s="110"/>
      <c r="O98" s="110"/>
      <c r="P98" s="110"/>
      <c r="Q98" s="110"/>
      <c r="R98" s="110"/>
      <c r="S98" s="110"/>
      <c r="T98" s="110"/>
      <c r="U98" s="110"/>
      <c r="V98" s="110"/>
      <c r="W98" s="110"/>
      <c r="X98" s="110"/>
      <c r="Y98" s="110"/>
      <c r="Z98" s="110"/>
      <c r="AA98" s="113"/>
    </row>
  </sheetData>
  <mergeCells count="2">
    <mergeCell ref="A2:AA2"/>
    <mergeCell ref="A4:A5"/>
  </mergeCells>
  <phoneticPr fontId="31" type="noConversion"/>
  <printOptions horizontalCentered="1"/>
  <pageMargins left="0.47152777777777799" right="0.47152777777777799" top="0.59027777777777801" bottom="0.47152777777777799" header="0.31388888888888899" footer="0.31388888888888899"/>
  <pageSetup paperSize="9" scale="6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18</vt:i4>
      </vt:variant>
      <vt:variant>
        <vt:lpstr>命名范围</vt:lpstr>
      </vt:variant>
      <vt:variant>
        <vt:i4>12</vt:i4>
      </vt:variant>
    </vt:vector>
  </HeadingPairs>
  <TitlesOfParts>
    <vt:vector size="30" baseType="lpstr">
      <vt:lpstr>封面</vt:lpstr>
      <vt:lpstr>目录</vt:lpstr>
      <vt:lpstr>表一</vt:lpstr>
      <vt:lpstr>表二</vt:lpstr>
      <vt:lpstr>表三</vt:lpstr>
      <vt:lpstr>表四</vt:lpstr>
      <vt:lpstr>表五 </vt:lpstr>
      <vt:lpstr>表六 (1)</vt:lpstr>
      <vt:lpstr>表六（2)</vt:lpstr>
      <vt:lpstr>表七 (1)</vt:lpstr>
      <vt:lpstr>表七(2)</vt:lpstr>
      <vt:lpstr>表八</vt:lpstr>
      <vt:lpstr>表九</vt:lpstr>
      <vt:lpstr>表十</vt:lpstr>
      <vt:lpstr>表十一</vt:lpstr>
      <vt:lpstr>表十二</vt:lpstr>
      <vt:lpstr>表十三</vt:lpstr>
      <vt:lpstr>表十四</vt:lpstr>
      <vt:lpstr>表二!Print_Titles</vt:lpstr>
      <vt:lpstr>表九!Print_Titles</vt:lpstr>
      <vt:lpstr>'表六 (1)'!Print_Titles</vt:lpstr>
      <vt:lpstr>'表六（2)'!Print_Titles</vt:lpstr>
      <vt:lpstr>'表七 (1)'!Print_Titles</vt:lpstr>
      <vt:lpstr>'表七(2)'!Print_Titles</vt:lpstr>
      <vt:lpstr>表三!Print_Titles</vt:lpstr>
      <vt:lpstr>表十!Print_Titles</vt:lpstr>
      <vt:lpstr>表四!Print_Titles</vt:lpstr>
      <vt:lpstr>'表五 '!Print_Titles</vt:lpstr>
      <vt:lpstr>表一!Print_Titles</vt:lpstr>
      <vt:lpstr>地区名称</vt:lpstr>
    </vt:vector>
  </TitlesOfParts>
  <Company>MC SYSTEM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Windows User</cp:lastModifiedBy>
  <cp:revision>1</cp:revision>
  <cp:lastPrinted>2019-12-23T18:44:00Z</cp:lastPrinted>
  <dcterms:created xsi:type="dcterms:W3CDTF">2006-02-19T21:15:00Z</dcterms:created>
  <dcterms:modified xsi:type="dcterms:W3CDTF">2023-03-22T05:57:08Z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