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46" activeTab="0"/>
  </bookViews>
  <sheets>
    <sheet name="2022收入" sheetId="1" r:id="rId1"/>
    <sheet name="2022支出" sheetId="2" r:id="rId2"/>
    <sheet name="2022基金收入" sheetId="3" r:id="rId3"/>
    <sheet name="2022基金支出" sheetId="4" r:id="rId4"/>
  </sheets>
  <definedNames/>
  <calcPr fullCalcOnLoad="1"/>
</workbook>
</file>

<file path=xl/sharedStrings.xml><?xml version="1.0" encoding="utf-8"?>
<sst xmlns="http://schemas.openxmlformats.org/spreadsheetml/2006/main" count="87" uniqueCount="74">
  <si>
    <t>附件一：</t>
  </si>
  <si>
    <t>2022年一般公共预算收入调整情况表</t>
  </si>
  <si>
    <t>单位:万元</t>
  </si>
  <si>
    <t>收入项目</t>
  </si>
  <si>
    <t>2022年预算（草案）</t>
  </si>
  <si>
    <t>2022年预算
调整报告</t>
  </si>
  <si>
    <t>增加或减少</t>
  </si>
  <si>
    <t>财政总收入</t>
  </si>
  <si>
    <r>
      <t>1</t>
    </r>
    <r>
      <rPr>
        <sz val="12"/>
        <rFont val="宋体"/>
        <family val="0"/>
      </rPr>
      <t>、区本级财政收入</t>
    </r>
  </si>
  <si>
    <r>
      <t xml:space="preserve">      </t>
    </r>
    <r>
      <rPr>
        <sz val="12"/>
        <rFont val="宋体"/>
        <family val="0"/>
      </rPr>
      <t>其中：税收收入</t>
    </r>
  </si>
  <si>
    <r>
      <t xml:space="preserve">                  </t>
    </r>
    <r>
      <rPr>
        <sz val="12"/>
        <rFont val="宋体"/>
        <family val="0"/>
      </rPr>
      <t>非税收入</t>
    </r>
  </si>
  <si>
    <r>
      <t>2</t>
    </r>
    <r>
      <rPr>
        <sz val="12"/>
        <rFont val="宋体"/>
        <family val="0"/>
      </rPr>
      <t>、上级各项补助收入</t>
    </r>
  </si>
  <si>
    <r>
      <t xml:space="preserve">    </t>
    </r>
    <r>
      <rPr>
        <sz val="12"/>
        <rFont val="宋体"/>
        <family val="0"/>
      </rPr>
      <t>其中：上级专项补助</t>
    </r>
  </si>
  <si>
    <r>
      <t xml:space="preserve">                 </t>
    </r>
    <r>
      <rPr>
        <sz val="12"/>
        <rFont val="宋体"/>
        <family val="0"/>
      </rPr>
      <t>财力和转移支付补助</t>
    </r>
  </si>
  <si>
    <r>
      <t>3、上年结转</t>
    </r>
    <r>
      <rPr>
        <sz val="12"/>
        <rFont val="宋体"/>
        <family val="0"/>
      </rPr>
      <t>收入</t>
    </r>
  </si>
  <si>
    <t>4、调入资金</t>
  </si>
  <si>
    <t>5、债券转贷收入</t>
  </si>
  <si>
    <t>6、调入预算稳定调节基金</t>
  </si>
  <si>
    <t>附件二：</t>
  </si>
  <si>
    <t>2022年一般公共预算支出调整情况表</t>
  </si>
  <si>
    <t>支出项目</t>
  </si>
  <si>
    <t>财政总支出</t>
  </si>
  <si>
    <t>公共财政预算支出合计</t>
  </si>
  <si>
    <t>一、一般公共服务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</si>
  <si>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</si>
  <si>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</si>
  <si>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</si>
  <si>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</si>
  <si>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</si>
  <si>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</si>
  <si>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</si>
  <si>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</si>
  <si>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</si>
  <si>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</si>
  <si>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</si>
  <si>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</si>
  <si>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</si>
  <si>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十五、自然资源海洋气象等支出</t>
  </si>
  <si>
    <t>十六、住房保障支出</t>
  </si>
  <si>
    <t>十七、粮油物资储备支出</t>
  </si>
  <si>
    <t>十八、灾害防治及应急管理支出</t>
  </si>
  <si>
    <t>十九、其他支出</t>
  </si>
  <si>
    <t>二十、债务付息支出</t>
  </si>
  <si>
    <t>二十一、债务发行费用支出</t>
  </si>
  <si>
    <t>债 务 还 本 支 出</t>
  </si>
  <si>
    <t>上  解  支  出</t>
  </si>
  <si>
    <t>结 转 下 年 支 出</t>
  </si>
  <si>
    <t>补充预算稳定调节基金</t>
  </si>
  <si>
    <t>附件三：</t>
  </si>
  <si>
    <t>2022年政府性基金预算收入调整情况表</t>
  </si>
  <si>
    <t>2022年预算
（草案）</t>
  </si>
  <si>
    <t>基金收入合计</t>
  </si>
  <si>
    <t>一、上年结余收入</t>
  </si>
  <si>
    <t>二、基金本级收入</t>
  </si>
  <si>
    <r>
      <t xml:space="preserve"> 其中：1</t>
    </r>
    <r>
      <rPr>
        <sz val="12"/>
        <rFont val="宋体"/>
        <family val="0"/>
      </rPr>
      <t>、国有土地使用权出让收入</t>
    </r>
  </si>
  <si>
    <t xml:space="preserve">       2、国有土地收益基金收入</t>
  </si>
  <si>
    <t xml:space="preserve">       3、农业土地开发资金收入</t>
  </si>
  <si>
    <r>
      <t xml:space="preserve">       4</t>
    </r>
    <r>
      <rPr>
        <sz val="12"/>
        <rFont val="宋体"/>
        <family val="0"/>
      </rPr>
      <t>、城市基础设施配套费收入</t>
    </r>
  </si>
  <si>
    <t xml:space="preserve">       5、污水处理费收入</t>
  </si>
  <si>
    <r>
      <t>三、</t>
    </r>
    <r>
      <rPr>
        <sz val="12"/>
        <rFont val="宋体"/>
        <family val="0"/>
      </rPr>
      <t>基金补助收入</t>
    </r>
  </si>
  <si>
    <r>
      <t>四、专项债务转贷</t>
    </r>
    <r>
      <rPr>
        <sz val="12"/>
        <rFont val="宋体"/>
        <family val="0"/>
      </rPr>
      <t>收入</t>
    </r>
  </si>
  <si>
    <t>附件四：</t>
  </si>
  <si>
    <t>2022年政府性基金预算支出调整情况表</t>
  </si>
  <si>
    <t>政府性基金支出总计</t>
  </si>
  <si>
    <t>一、政府性基金预算支出</t>
  </si>
  <si>
    <r>
      <rPr>
        <sz val="12"/>
        <rFont val="宋体"/>
        <family val="0"/>
      </rPr>
      <t>其中：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宋体"/>
        <family val="0"/>
      </rPr>
      <t>城乡社区事务</t>
    </r>
  </si>
  <si>
    <r>
      <t xml:space="preserve">            2</t>
    </r>
    <r>
      <rPr>
        <sz val="12"/>
        <rFont val="宋体"/>
        <family val="0"/>
      </rPr>
      <t>、其他支出</t>
    </r>
  </si>
  <si>
    <r>
      <t xml:space="preserve">            3</t>
    </r>
    <r>
      <rPr>
        <sz val="12"/>
        <rFont val="宋体"/>
        <family val="0"/>
      </rPr>
      <t>、债务付息支出</t>
    </r>
  </si>
  <si>
    <r>
      <t xml:space="preserve">            4</t>
    </r>
    <r>
      <rPr>
        <sz val="12"/>
        <rFont val="宋体"/>
        <family val="0"/>
      </rPr>
      <t>、债务发行费用支出</t>
    </r>
  </si>
  <si>
    <r>
      <t xml:space="preserve">            5</t>
    </r>
    <r>
      <rPr>
        <sz val="12"/>
        <rFont val="宋体"/>
        <family val="0"/>
      </rPr>
      <t>、社会保障和就业支出</t>
    </r>
  </si>
  <si>
    <r>
      <t xml:space="preserve">            6</t>
    </r>
    <r>
      <rPr>
        <sz val="12"/>
        <rFont val="宋体"/>
        <family val="0"/>
      </rPr>
      <t>、农林水支出</t>
    </r>
  </si>
  <si>
    <t>二、地方政府专项债务还本支出</t>
  </si>
  <si>
    <t>三、结余结转支出</t>
  </si>
  <si>
    <t>四、调出资金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</si>
</sst>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56">
    <font>
      <sz val="12"/>
      <name val="宋体"/>
      <family val="0"/>
    </font>
    <font>
      <sz val="11"/>
      <name val="宋体"/>
      <family val="0"/>
    </font>
    <font>
      <b/>
      <sz val="2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mbria"/>
      <family val="0"/>
    </font>
    <font>
      <sz val="12"/>
      <name val="Cambria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44" fontId="0" fillId="0" borderId="0" applyFont="0" applyFill="0" applyBorder="0" applyAlignment="0" applyProtection="0"/>
    <xf numFmtId="0" fontId="8" fillId="0" borderId="2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10" fillId="6" borderId="3" applyNumberFormat="0" applyAlignment="0" applyProtection="0"/>
    <xf numFmtId="0" fontId="3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7" fillId="6" borderId="4" applyNumberFormat="0" applyAlignment="0" applyProtection="0"/>
    <xf numFmtId="0" fontId="6" fillId="12" borderId="0" applyNumberFormat="0" applyBorder="0" applyAlignment="0" applyProtection="0"/>
    <xf numFmtId="0" fontId="0" fillId="13" borderId="5" applyNumberFormat="0" applyFon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14" fillId="1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0" borderId="7" applyNumberFormat="0" applyFill="0" applyAlignment="0" applyProtection="0"/>
    <xf numFmtId="0" fontId="38" fillId="17" borderId="0" applyNumberFormat="0" applyBorder="0" applyAlignment="0" applyProtection="0"/>
    <xf numFmtId="0" fontId="41" fillId="0" borderId="8" applyNumberFormat="0" applyFill="0" applyAlignment="0" applyProtection="0"/>
    <xf numFmtId="0" fontId="38" fillId="18" borderId="0" applyNumberFormat="0" applyBorder="0" applyAlignment="0" applyProtection="0"/>
    <xf numFmtId="0" fontId="47" fillId="19" borderId="9" applyNumberFormat="0" applyAlignment="0" applyProtection="0"/>
    <xf numFmtId="0" fontId="48" fillId="19" borderId="1" applyNumberFormat="0" applyAlignment="0" applyProtection="0"/>
    <xf numFmtId="0" fontId="6" fillId="20" borderId="0" applyNumberFormat="0" applyBorder="0" applyAlignment="0" applyProtection="0"/>
    <xf numFmtId="0" fontId="49" fillId="21" borderId="10" applyNumberFormat="0" applyAlignment="0" applyProtection="0"/>
    <xf numFmtId="0" fontId="34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11" applyNumberFormat="0" applyFont="0" applyAlignment="0" applyProtection="0"/>
    <xf numFmtId="0" fontId="50" fillId="0" borderId="12" applyNumberFormat="0" applyFill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51" fillId="0" borderId="13" applyNumberFormat="0" applyFill="0" applyAlignment="0" applyProtection="0"/>
    <xf numFmtId="0" fontId="27" fillId="12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0" applyNumberFormat="0" applyBorder="0" applyAlignment="0" applyProtection="0"/>
    <xf numFmtId="0" fontId="53" fillId="27" borderId="0" applyNumberFormat="0" applyBorder="0" applyAlignment="0" applyProtection="0"/>
    <xf numFmtId="0" fontId="34" fillId="28" borderId="0" applyNumberFormat="0" applyBorder="0" applyAlignment="0" applyProtection="0"/>
    <xf numFmtId="0" fontId="6" fillId="20" borderId="0" applyNumberFormat="0" applyBorder="0" applyAlignment="0" applyProtection="0"/>
    <xf numFmtId="0" fontId="38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17" fillId="6" borderId="4" applyNumberFormat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8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11" borderId="0" applyNumberFormat="0" applyBorder="0" applyAlignment="0" applyProtection="0"/>
    <xf numFmtId="0" fontId="34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0" fillId="43" borderId="0" applyNumberFormat="0" applyBorder="0" applyAlignment="0" applyProtection="0"/>
    <xf numFmtId="0" fontId="34" fillId="44" borderId="0" applyNumberFormat="0" applyBorder="0" applyAlignment="0" applyProtection="0"/>
    <xf numFmtId="0" fontId="38" fillId="45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17" fillId="6" borderId="4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31" fillId="0" borderId="14" applyNumberFormat="0" applyFill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14" fillId="16" borderId="0" applyNumberFormat="0" applyBorder="0" applyAlignment="0" applyProtection="0"/>
    <xf numFmtId="0" fontId="6" fillId="48" borderId="0" applyNumberFormat="0" applyBorder="0" applyAlignment="0" applyProtection="0"/>
    <xf numFmtId="0" fontId="14" fillId="49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10" fillId="6" borderId="3" applyNumberFormat="0" applyAlignment="0" applyProtection="0"/>
    <xf numFmtId="0" fontId="6" fillId="26" borderId="0" applyNumberFormat="0" applyBorder="0" applyAlignment="0" applyProtection="0"/>
    <xf numFmtId="0" fontId="10" fillId="6" borderId="3" applyNumberFormat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26" fillId="0" borderId="15" applyNumberFormat="0" applyFill="0" applyAlignment="0" applyProtection="0"/>
    <xf numFmtId="0" fontId="24" fillId="51" borderId="16" applyNumberFormat="0" applyAlignment="0" applyProtection="0"/>
    <xf numFmtId="43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26" fillId="0" borderId="15" applyNumberFormat="0" applyFill="0" applyAlignment="0" applyProtection="0"/>
    <xf numFmtId="0" fontId="24" fillId="51" borderId="16" applyNumberFormat="0" applyAlignment="0" applyProtection="0"/>
    <xf numFmtId="43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26" fillId="0" borderId="15" applyNumberFormat="0" applyFill="0" applyAlignment="0" applyProtection="0"/>
    <xf numFmtId="43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50" borderId="0" applyNumberFormat="0" applyBorder="0" applyAlignment="0" applyProtection="0"/>
    <xf numFmtId="0" fontId="28" fillId="8" borderId="0" applyNumberFormat="0" applyBorder="0" applyAlignment="0" applyProtection="0"/>
    <xf numFmtId="0" fontId="6" fillId="50" borderId="0" applyNumberFormat="0" applyBorder="0" applyAlignment="0" applyProtection="0"/>
    <xf numFmtId="0" fontId="28" fillId="8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2" borderId="0" applyNumberFormat="0" applyBorder="0" applyAlignment="0" applyProtection="0"/>
    <xf numFmtId="0" fontId="8" fillId="0" borderId="2" applyNumberFormat="0" applyFill="0" applyAlignment="0" applyProtection="0"/>
    <xf numFmtId="0" fontId="30" fillId="43" borderId="0" applyNumberFormat="0" applyBorder="0" applyAlignment="0" applyProtection="0"/>
    <xf numFmtId="0" fontId="6" fillId="52" borderId="0" applyNumberFormat="0" applyBorder="0" applyAlignment="0" applyProtection="0"/>
    <xf numFmtId="0" fontId="30" fillId="43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9" fillId="0" borderId="17" applyNumberFormat="0" applyFill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34" fillId="0" borderId="0">
      <alignment vertical="center"/>
      <protection/>
    </xf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53" borderId="0" applyNumberFormat="0" applyBorder="0" applyAlignment="0" applyProtection="0"/>
    <xf numFmtId="0" fontId="14" fillId="26" borderId="0" applyNumberFormat="0" applyBorder="0" applyAlignment="0" applyProtection="0"/>
    <xf numFmtId="0" fontId="14" fillId="53" borderId="0" applyNumberFormat="0" applyBorder="0" applyAlignment="0" applyProtection="0"/>
    <xf numFmtId="0" fontId="17" fillId="6" borderId="4" applyNumberFormat="0" applyAlignment="0" applyProtection="0"/>
    <xf numFmtId="0" fontId="14" fillId="26" borderId="0" applyNumberFormat="0" applyBorder="0" applyAlignment="0" applyProtection="0"/>
    <xf numFmtId="0" fontId="14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30" fillId="43" borderId="0" applyNumberFormat="0" applyBorder="0" applyAlignment="0" applyProtection="0"/>
    <xf numFmtId="0" fontId="14" fillId="11" borderId="0" applyNumberFormat="0" applyBorder="0" applyAlignment="0" applyProtection="0"/>
    <xf numFmtId="0" fontId="26" fillId="0" borderId="15" applyNumberFormat="0" applyFill="0" applyAlignment="0" applyProtection="0"/>
    <xf numFmtId="0" fontId="14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43" fontId="0" fillId="0" borderId="0" applyFont="0" applyFill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39" borderId="0" applyNumberFormat="0" applyBorder="0" applyAlignment="0" applyProtection="0"/>
    <xf numFmtId="0" fontId="14" fillId="49" borderId="0" applyNumberFormat="0" applyBorder="0" applyAlignment="0" applyProtection="0"/>
    <xf numFmtId="0" fontId="14" fillId="39" borderId="0" applyNumberFormat="0" applyBorder="0" applyAlignment="0" applyProtection="0"/>
    <xf numFmtId="0" fontId="14" fillId="49" borderId="0" applyNumberFormat="0" applyBorder="0" applyAlignment="0" applyProtection="0"/>
    <xf numFmtId="0" fontId="14" fillId="39" borderId="0" applyNumberFormat="0" applyBorder="0" applyAlignment="0" applyProtection="0"/>
    <xf numFmtId="0" fontId="14" fillId="49" borderId="0" applyNumberFormat="0" applyBorder="0" applyAlignment="0" applyProtection="0"/>
    <xf numFmtId="0" fontId="10" fillId="6" borderId="3" applyNumberFormat="0" applyAlignment="0" applyProtection="0"/>
    <xf numFmtId="9" fontId="0" fillId="0" borderId="0" applyFont="0" applyFill="0" applyBorder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24" borderId="11" applyNumberFormat="0" applyFont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7" fillId="48" borderId="3" applyNumberFormat="0" applyAlignment="0" applyProtection="0"/>
    <xf numFmtId="0" fontId="26" fillId="0" borderId="15" applyNumberFormat="0" applyFill="0" applyAlignment="0" applyProtection="0"/>
    <xf numFmtId="43" fontId="0" fillId="0" borderId="0" applyFont="0" applyFill="0" applyBorder="0" applyAlignment="0" applyProtection="0"/>
    <xf numFmtId="0" fontId="26" fillId="0" borderId="15" applyNumberFormat="0" applyFill="0" applyAlignment="0" applyProtection="0"/>
    <xf numFmtId="43" fontId="0" fillId="0" borderId="0" applyFont="0" applyFill="0" applyBorder="0" applyAlignment="0" applyProtection="0"/>
    <xf numFmtId="0" fontId="10" fillId="6" borderId="3" applyNumberFormat="0" applyAlignment="0" applyProtection="0"/>
    <xf numFmtId="0" fontId="10" fillId="6" borderId="3" applyNumberFormat="0" applyAlignment="0" applyProtection="0"/>
    <xf numFmtId="0" fontId="24" fillId="51" borderId="16" applyNumberFormat="0" applyAlignment="0" applyProtection="0"/>
    <xf numFmtId="0" fontId="24" fillId="51" borderId="16" applyNumberFormat="0" applyAlignment="0" applyProtection="0"/>
    <xf numFmtId="0" fontId="19" fillId="0" borderId="0" applyNumberFormat="0" applyFill="0" applyBorder="0" applyAlignment="0" applyProtection="0"/>
    <xf numFmtId="0" fontId="24" fillId="51" borderId="16" applyNumberFormat="0" applyAlignment="0" applyProtection="0"/>
    <xf numFmtId="0" fontId="24" fillId="51" borderId="1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0" fillId="24" borderId="11" applyNumberFormat="0" applyFont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10" borderId="0" applyNumberFormat="0" applyBorder="0" applyAlignment="0" applyProtection="0"/>
    <xf numFmtId="0" fontId="7" fillId="48" borderId="3" applyNumberFormat="0" applyAlignment="0" applyProtection="0"/>
    <xf numFmtId="0" fontId="14" fillId="10" borderId="0" applyNumberFormat="0" applyBorder="0" applyAlignment="0" applyProtection="0"/>
    <xf numFmtId="0" fontId="30" fillId="43" borderId="0" applyNumberFormat="0" applyBorder="0" applyAlignment="0" applyProtection="0"/>
    <xf numFmtId="0" fontId="14" fillId="10" borderId="0" applyNumberFormat="0" applyBorder="0" applyAlignment="0" applyProtection="0"/>
    <xf numFmtId="0" fontId="30" fillId="4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7" fillId="6" borderId="4" applyNumberFormat="0" applyAlignment="0" applyProtection="0"/>
    <xf numFmtId="0" fontId="17" fillId="6" borderId="4" applyNumberFormat="0" applyAlignment="0" applyProtection="0"/>
    <xf numFmtId="0" fontId="7" fillId="48" borderId="3" applyNumberFormat="0" applyAlignment="0" applyProtection="0"/>
    <xf numFmtId="0" fontId="7" fillId="48" borderId="3" applyNumberFormat="0" applyAlignment="0" applyProtection="0"/>
    <xf numFmtId="0" fontId="7" fillId="48" borderId="3" applyNumberFormat="0" applyAlignment="0" applyProtection="0"/>
    <xf numFmtId="0" fontId="7" fillId="48" borderId="3" applyNumberFormat="0" applyAlignment="0" applyProtection="0"/>
    <xf numFmtId="0" fontId="0" fillId="24" borderId="11" applyNumberFormat="0" applyFont="0" applyAlignment="0" applyProtection="0"/>
    <xf numFmtId="0" fontId="0" fillId="24" borderId="11" applyNumberFormat="0" applyFont="0" applyAlignment="0" applyProtection="0"/>
    <xf numFmtId="0" fontId="0" fillId="24" borderId="11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indent="1"/>
    </xf>
    <xf numFmtId="176" fontId="4" fillId="0" borderId="21" xfId="22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1" xfId="22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 indent="1"/>
    </xf>
    <xf numFmtId="176" fontId="0" fillId="0" borderId="21" xfId="0" applyNumberFormat="1" applyBorder="1" applyAlignment="1">
      <alignment vertical="center"/>
    </xf>
    <xf numFmtId="176" fontId="0" fillId="0" borderId="21" xfId="22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left" vertical="center" indent="1"/>
    </xf>
    <xf numFmtId="0" fontId="4" fillId="0" borderId="21" xfId="41" applyFont="1" applyBorder="1" applyAlignment="1">
      <alignment horizontal="left" vertical="center" indent="1"/>
      <protection/>
    </xf>
    <xf numFmtId="0" fontId="0" fillId="0" borderId="0" xfId="0" applyFont="1" applyAlignment="1">
      <alignment vertical="center"/>
    </xf>
    <xf numFmtId="0" fontId="0" fillId="0" borderId="21" xfId="0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1" xfId="195" applyFont="1" applyBorder="1" applyAlignment="1">
      <alignment horizontal="left" vertical="center"/>
      <protection/>
    </xf>
    <xf numFmtId="0" fontId="1" fillId="0" borderId="21" xfId="0" applyFont="1" applyFill="1" applyBorder="1" applyAlignment="1">
      <alignment horizontal="left" vertical="center" indent="1"/>
    </xf>
    <xf numFmtId="176" fontId="0" fillId="0" borderId="0" xfId="0" applyNumberFormat="1" applyAlignment="1">
      <alignment/>
    </xf>
    <xf numFmtId="0" fontId="1" fillId="0" borderId="21" xfId="0" applyFont="1" applyBorder="1" applyAlignment="1">
      <alignment horizontal="left" vertical="center" indent="1"/>
    </xf>
    <xf numFmtId="0" fontId="5" fillId="0" borderId="21" xfId="0" applyFont="1" applyFill="1" applyBorder="1" applyAlignment="1">
      <alignment horizontal="center" vertical="center"/>
    </xf>
    <xf numFmtId="0" fontId="5" fillId="0" borderId="21" xfId="119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176" fontId="54" fillId="0" borderId="21" xfId="22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176" fontId="55" fillId="0" borderId="21" xfId="22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ont="1" applyAlignment="1">
      <alignment/>
    </xf>
  </cellXfs>
  <cellStyles count="33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标题 2 2 3 2" xfId="20"/>
    <cellStyle name="Comma [0]" xfId="21"/>
    <cellStyle name="Comma" xfId="22"/>
    <cellStyle name="千位分隔 3 3 2" xfId="23"/>
    <cellStyle name="标题 4 2 3 2" xfId="24"/>
    <cellStyle name="40% - 强调文字颜色 3" xfId="25"/>
    <cellStyle name="计算 2" xfId="26"/>
    <cellStyle name="差" xfId="27"/>
    <cellStyle name="解释性文本 2 3" xfId="28"/>
    <cellStyle name="标题 5" xfId="29"/>
    <cellStyle name="20% - 强调文字颜色 1 2 2 2" xfId="30"/>
    <cellStyle name="20% - 强调文字颜色 3 2 2" xfId="31"/>
    <cellStyle name="60% - 强调文字颜色 3" xfId="32"/>
    <cellStyle name="Hyperlink" xfId="33"/>
    <cellStyle name="Percent" xfId="34"/>
    <cellStyle name="Followed Hyperlink" xfId="35"/>
    <cellStyle name="强调文字颜色 3 2 3 2" xfId="36"/>
    <cellStyle name="60% - 强调文字颜色 4 2 2 2" xfId="37"/>
    <cellStyle name="输出 2 2 2" xfId="38"/>
    <cellStyle name="20% - 强调文字颜色 2 2 2" xfId="39"/>
    <cellStyle name="注释" xfId="40"/>
    <cellStyle name="常规 6" xfId="41"/>
    <cellStyle name="标题 4" xfId="42"/>
    <cellStyle name="解释性文本 2 2" xfId="43"/>
    <cellStyle name="60% - 强调文字颜色 2" xfId="44"/>
    <cellStyle name="警告文本" xfId="45"/>
    <cellStyle name="60% - 强调文字颜色 2 2 2" xfId="46"/>
    <cellStyle name="常规 5 2" xfId="47"/>
    <cellStyle name="强调文字颜色 1 2 3" xfId="48"/>
    <cellStyle name="标题" xfId="49"/>
    <cellStyle name="解释性文本" xfId="50"/>
    <cellStyle name="标题 1" xfId="51"/>
    <cellStyle name="60% - 强调文字颜色 2 2 2 2" xfId="52"/>
    <cellStyle name="强调文字颜色 1 2 3 2" xfId="53"/>
    <cellStyle name="标题 2" xfId="54"/>
    <cellStyle name="60% - 强调文字颜色 1" xfId="55"/>
    <cellStyle name="标题 3" xfId="56"/>
    <cellStyle name="60% - 强调文字颜色 4" xfId="57"/>
    <cellStyle name="输出" xfId="58"/>
    <cellStyle name="计算" xfId="59"/>
    <cellStyle name="40% - 强调文字颜色 4 2" xfId="60"/>
    <cellStyle name="检查单元格" xfId="61"/>
    <cellStyle name="20% - 强调文字颜色 6" xfId="62"/>
    <cellStyle name="强调文字颜色 2" xfId="63"/>
    <cellStyle name="注释 2 3" xfId="64"/>
    <cellStyle name="链接单元格" xfId="65"/>
    <cellStyle name="60% - 强调文字颜色 4 2 3" xfId="66"/>
    <cellStyle name="强调文字颜色 3 2 4" xfId="67"/>
    <cellStyle name="汇总" xfId="68"/>
    <cellStyle name="差 2 3 2" xfId="69"/>
    <cellStyle name="好" xfId="70"/>
    <cellStyle name="60% - 强调文字颜色 3 2 3 2" xfId="71"/>
    <cellStyle name="适中" xfId="72"/>
    <cellStyle name="20% - 强调文字颜色 5" xfId="73"/>
    <cellStyle name="40% - 强调文字颜色 4 2 3 2" xfId="74"/>
    <cellStyle name="强调文字颜色 1" xfId="75"/>
    <cellStyle name="20% - 强调文字颜色 1" xfId="76"/>
    <cellStyle name="标题 5 4" xfId="77"/>
    <cellStyle name="40% - 强调文字颜色 1" xfId="78"/>
    <cellStyle name="输出 2" xfId="79"/>
    <cellStyle name="20% - 强调文字颜色 2" xfId="80"/>
    <cellStyle name="40% - 强调文字颜色 2" xfId="81"/>
    <cellStyle name="强调文字颜色 3" xfId="82"/>
    <cellStyle name="强调文字颜色 4" xfId="83"/>
    <cellStyle name="标题 5 3 2" xfId="84"/>
    <cellStyle name="20% - 强调文字颜色 4" xfId="85"/>
    <cellStyle name="40% - 强调文字颜色 4" xfId="86"/>
    <cellStyle name="强调文字颜色 5" xfId="87"/>
    <cellStyle name="60% - 强调文字颜色 5 2 2 2" xfId="88"/>
    <cellStyle name="强调文字颜色 4 2 3 2" xfId="89"/>
    <cellStyle name="40% - 强调文字颜色 5" xfId="90"/>
    <cellStyle name="60% - 强调文字颜色 5" xfId="91"/>
    <cellStyle name="强调文字颜色 6" xfId="92"/>
    <cellStyle name="适中 2" xfId="93"/>
    <cellStyle name="40% - 强调文字颜色 6" xfId="94"/>
    <cellStyle name="60% - 强调文字颜色 6" xfId="95"/>
    <cellStyle name="20% - 强调文字颜色 2 2 4" xfId="96"/>
    <cellStyle name="20% - 强调文字颜色 1 2 3" xfId="97"/>
    <cellStyle name="40% - 强调文字颜色 2 2" xfId="98"/>
    <cellStyle name="20% - 强调文字颜色 1 2 3 2" xfId="99"/>
    <cellStyle name="40% - 强调文字颜色 2 2 2" xfId="100"/>
    <cellStyle name="20% - 强调文字颜色 3 2" xfId="101"/>
    <cellStyle name="20% - 强调文字颜色 1 2 2" xfId="102"/>
    <cellStyle name="20% - 强调文字颜色 1 2 4" xfId="103"/>
    <cellStyle name="20% - 强调文字颜色 2 2" xfId="104"/>
    <cellStyle name="输出 2 2" xfId="105"/>
    <cellStyle name="20% - 强调文字颜色 2 2 2 2" xfId="106"/>
    <cellStyle name="20% - 强调文字颜色 2 2 3" xfId="107"/>
    <cellStyle name="20% - 强调文字颜色 2 2 3 2" xfId="108"/>
    <cellStyle name="20% - 强调文字颜色 3 2 2 2" xfId="109"/>
    <cellStyle name="标题 1 2 4" xfId="110"/>
    <cellStyle name="20% - 强调文字颜色 3 2 3" xfId="111"/>
    <cellStyle name="20% - 强调文字颜色 3 2 3 2" xfId="112"/>
    <cellStyle name="20% - 强调文字颜色 3 2 4" xfId="113"/>
    <cellStyle name="20% - 强调文字颜色 4 2" xfId="114"/>
    <cellStyle name="常规 3" xfId="115"/>
    <cellStyle name="20% - 强调文字颜色 4 2 2" xfId="116"/>
    <cellStyle name="常规 3 2" xfId="117"/>
    <cellStyle name="20% - 强调文字颜色 4 2 2 2" xfId="118"/>
    <cellStyle name="常规 3 2 2" xfId="119"/>
    <cellStyle name="20% - 强调文字颜色 4 2 3" xfId="120"/>
    <cellStyle name="常规 3 3" xfId="121"/>
    <cellStyle name="20% - 强调文字颜色 4 2 3 2" xfId="122"/>
    <cellStyle name="60% - 强调文字颜色 1 2 4" xfId="123"/>
    <cellStyle name="常规 3 3 2" xfId="124"/>
    <cellStyle name="20% - 强调文字颜色 4 2 4" xfId="125"/>
    <cellStyle name="常规 3 4" xfId="126"/>
    <cellStyle name="20% - 强调文字颜色 5 2" xfId="127"/>
    <cellStyle name="20% - 强调文字颜色 5 2 2" xfId="128"/>
    <cellStyle name="20% - 强调文字颜色 5 2 2 2" xfId="129"/>
    <cellStyle name="20% - 强调文字颜色 5 2 3" xfId="130"/>
    <cellStyle name="20% - 强调文字颜色 5 2 3 2" xfId="131"/>
    <cellStyle name="20% - 强调文字颜色 5 2 4" xfId="132"/>
    <cellStyle name="强调文字颜色 1 2 2 2" xfId="133"/>
    <cellStyle name="20% - 强调文字颜色 6 2" xfId="134"/>
    <cellStyle name="60% - 强调文字颜色 6 2 4" xfId="135"/>
    <cellStyle name="20% - 强调文字颜色 6 2 2" xfId="136"/>
    <cellStyle name="20% - 强调文字颜色 6 2 2 2" xfId="137"/>
    <cellStyle name="20% - 强调文字颜色 6 2 3" xfId="138"/>
    <cellStyle name="20% - 强调文字颜色 6 2 3 2" xfId="139"/>
    <cellStyle name="20% - 强调文字颜色 6 2 4" xfId="140"/>
    <cellStyle name="40% - 强调文字颜色 1 2" xfId="141"/>
    <cellStyle name="40% - 强调文字颜色 1 2 2" xfId="142"/>
    <cellStyle name="40% - 强调文字颜色 1 2 2 2" xfId="143"/>
    <cellStyle name="40% - 强调文字颜色 1 2 3" xfId="144"/>
    <cellStyle name="40% - 强调文字颜色 1 2 3 2" xfId="145"/>
    <cellStyle name="40% - 强调文字颜色 1 2 4" xfId="146"/>
    <cellStyle name="40% - 强调文字颜色 2 2 2 2" xfId="147"/>
    <cellStyle name="40% - 强调文字颜色 2 2 3" xfId="148"/>
    <cellStyle name="40% - 强调文字颜色 2 2 3 2" xfId="149"/>
    <cellStyle name="40% - 强调文字颜色 2 2 4" xfId="150"/>
    <cellStyle name="40% - 强调文字颜色 3 2" xfId="151"/>
    <cellStyle name="计算 2 2" xfId="152"/>
    <cellStyle name="40% - 强调文字颜色 3 2 2" xfId="153"/>
    <cellStyle name="计算 2 2 2" xfId="154"/>
    <cellStyle name="40% - 强调文字颜色 3 2 2 2" xfId="155"/>
    <cellStyle name="40% - 强调文字颜色 3 2 4" xfId="156"/>
    <cellStyle name="40% - 强调文字颜色 3 2 3" xfId="157"/>
    <cellStyle name="40% - 强调文字颜色 3 2 3 2" xfId="158"/>
    <cellStyle name="40% - 强调文字颜色 4 2 2" xfId="159"/>
    <cellStyle name="汇总 2 3" xfId="160"/>
    <cellStyle name="检查单元格 2" xfId="161"/>
    <cellStyle name="千位分隔 5" xfId="162"/>
    <cellStyle name="40% - 强调文字颜色 4 2 2 2" xfId="163"/>
    <cellStyle name="汇总 2 3 2" xfId="164"/>
    <cellStyle name="检查单元格 2 2" xfId="165"/>
    <cellStyle name="千位分隔 5 2" xfId="166"/>
    <cellStyle name="40% - 强调文字颜色 4 2 3" xfId="167"/>
    <cellStyle name="汇总 2 4" xfId="168"/>
    <cellStyle name="千位分隔 6" xfId="169"/>
    <cellStyle name="40% - 强调文字颜色 4 2 4" xfId="170"/>
    <cellStyle name="40% - 强调文字颜色 5 2" xfId="171"/>
    <cellStyle name="好 2 3" xfId="172"/>
    <cellStyle name="40% - 强调文字颜色 5 2 2" xfId="173"/>
    <cellStyle name="好 2 3 2" xfId="174"/>
    <cellStyle name="40% - 强调文字颜色 5 2 2 2" xfId="175"/>
    <cellStyle name="40% - 强调文字颜色 5 2 3" xfId="176"/>
    <cellStyle name="40% - 强调文字颜色 5 2 3 2" xfId="177"/>
    <cellStyle name="40% - 强调文字颜色 5 2 4" xfId="178"/>
    <cellStyle name="40% - 强调文字颜色 6 2" xfId="179"/>
    <cellStyle name="标题 2 2 4" xfId="180"/>
    <cellStyle name="适中 2 2" xfId="181"/>
    <cellStyle name="40% - 强调文字颜色 6 2 2" xfId="182"/>
    <cellStyle name="适中 2 2 2" xfId="183"/>
    <cellStyle name="40% - 强调文字颜色 6 2 2 2" xfId="184"/>
    <cellStyle name="40% - 强调文字颜色 6 2 3" xfId="185"/>
    <cellStyle name="40% - 强调文字颜色 6 2 3 2" xfId="186"/>
    <cellStyle name="40% - 强调文字颜色 6 2 4" xfId="187"/>
    <cellStyle name="60% - 强调文字颜色 1 2" xfId="188"/>
    <cellStyle name="60% - 强调文字颜色 1 2 2" xfId="189"/>
    <cellStyle name="60% - 强调文字颜色 1 2 2 2" xfId="190"/>
    <cellStyle name="标题 3 2 4" xfId="191"/>
    <cellStyle name="60% - 强调文字颜色 1 2 3" xfId="192"/>
    <cellStyle name="60% - 强调文字颜色 1 2 3 2" xfId="193"/>
    <cellStyle name="60% - 强调文字颜色 2 2" xfId="194"/>
    <cellStyle name="常规 5" xfId="195"/>
    <cellStyle name="60% - 强调文字颜色 2 2 3" xfId="196"/>
    <cellStyle name="强调文字颜色 1 2 4" xfId="197"/>
    <cellStyle name="60% - 强调文字颜色 2 2 3 2" xfId="198"/>
    <cellStyle name="60% - 强调文字颜色 3 2 4" xfId="199"/>
    <cellStyle name="60% - 强调文字颜色 2 2 4" xfId="200"/>
    <cellStyle name="常规 4 3 2" xfId="201"/>
    <cellStyle name="60% - 强调文字颜色 3 2" xfId="202"/>
    <cellStyle name="60% - 强调文字颜色 3 2 2" xfId="203"/>
    <cellStyle name="强调文字颜色 2 2 3" xfId="204"/>
    <cellStyle name="60% - 强调文字颜色 3 2 2 2" xfId="205"/>
    <cellStyle name="强调文字颜色 2 2 3 2" xfId="206"/>
    <cellStyle name="输出 2 3" xfId="207"/>
    <cellStyle name="60% - 强调文字颜色 3 2 3" xfId="208"/>
    <cellStyle name="强调文字颜色 2 2 4" xfId="209"/>
    <cellStyle name="60% - 强调文字颜色 4 2" xfId="210"/>
    <cellStyle name="60% - 强调文字颜色 4 2 2" xfId="211"/>
    <cellStyle name="强调文字颜色 3 2 3" xfId="212"/>
    <cellStyle name="适中 2 4" xfId="213"/>
    <cellStyle name="60% - 强调文字颜色 4 2 3 2" xfId="214"/>
    <cellStyle name="汇总 2" xfId="215"/>
    <cellStyle name="60% - 强调文字颜色 4 2 4" xfId="216"/>
    <cellStyle name="60% - 强调文字颜色 5 2" xfId="217"/>
    <cellStyle name="60% - 强调文字颜色 5 2 2" xfId="218"/>
    <cellStyle name="强调文字颜色 4 2 3" xfId="219"/>
    <cellStyle name="60% - 强调文字颜色 5 2 3" xfId="220"/>
    <cellStyle name="强调文字颜色 4 2 4" xfId="221"/>
    <cellStyle name="60% - 强调文字颜色 5 2 3 2" xfId="222"/>
    <cellStyle name="60% - 强调文字颜色 5 2 4" xfId="223"/>
    <cellStyle name="千位分隔 2" xfId="224"/>
    <cellStyle name="60% - 强调文字颜色 6 2" xfId="225"/>
    <cellStyle name="60% - 强调文字颜色 6 2 2" xfId="226"/>
    <cellStyle name="强调文字颜色 5 2 3" xfId="227"/>
    <cellStyle name="60% - 强调文字颜色 6 2 2 2" xfId="228"/>
    <cellStyle name="强调文字颜色 5 2 3 2" xfId="229"/>
    <cellStyle name="60% - 强调文字颜色 6 2 3" xfId="230"/>
    <cellStyle name="强调文字颜色 5 2 4" xfId="231"/>
    <cellStyle name="60% - 强调文字颜色 6 2 3 2" xfId="232"/>
    <cellStyle name="计算 2 4" xfId="233"/>
    <cellStyle name="百分比 2" xfId="234"/>
    <cellStyle name="标题 1 2" xfId="235"/>
    <cellStyle name="标题 1 2 2" xfId="236"/>
    <cellStyle name="标题 1 2 2 2" xfId="237"/>
    <cellStyle name="标题 1 2 3" xfId="238"/>
    <cellStyle name="标题 1 2 3 2" xfId="239"/>
    <cellStyle name="标题 2 2" xfId="240"/>
    <cellStyle name="标题 2 2 2" xfId="241"/>
    <cellStyle name="标题 2 2 2 2" xfId="242"/>
    <cellStyle name="标题 2 2 3" xfId="243"/>
    <cellStyle name="标题 3 2" xfId="244"/>
    <cellStyle name="标题 3 2 2" xfId="245"/>
    <cellStyle name="标题 3 2 2 2" xfId="246"/>
    <cellStyle name="标题 3 2 3" xfId="247"/>
    <cellStyle name="标题 3 2 3 2" xfId="248"/>
    <cellStyle name="标题 4 2" xfId="249"/>
    <cellStyle name="解释性文本 2 2 2" xfId="250"/>
    <cellStyle name="千位分隔 3" xfId="251"/>
    <cellStyle name="标题 4 2 2" xfId="252"/>
    <cellStyle name="千位分隔 3 2" xfId="253"/>
    <cellStyle name="标题 4 2 2 2" xfId="254"/>
    <cellStyle name="千位分隔 3 2 2" xfId="255"/>
    <cellStyle name="标题 4 2 3" xfId="256"/>
    <cellStyle name="千位分隔 3 3" xfId="257"/>
    <cellStyle name="标题 4 2 4" xfId="258"/>
    <cellStyle name="千位分隔 2 3 2" xfId="259"/>
    <cellStyle name="千位分隔 3 4" xfId="260"/>
    <cellStyle name="标题 5 2" xfId="261"/>
    <cellStyle name="解释性文本 2 3 2" xfId="262"/>
    <cellStyle name="标题 5 2 2" xfId="263"/>
    <cellStyle name="标题 5 3" xfId="264"/>
    <cellStyle name="差 2" xfId="265"/>
    <cellStyle name="差 2 2" xfId="266"/>
    <cellStyle name="差 2 2 2" xfId="267"/>
    <cellStyle name="差 2 4" xfId="268"/>
    <cellStyle name="差 2 3" xfId="269"/>
    <cellStyle name="常规 2" xfId="270"/>
    <cellStyle name="常规 2 2" xfId="271"/>
    <cellStyle name="常规 2 2 2" xfId="272"/>
    <cellStyle name="常规 2 3" xfId="273"/>
    <cellStyle name="常规 2 3 2" xfId="274"/>
    <cellStyle name="常规 2 4" xfId="275"/>
    <cellStyle name="常规 4" xfId="276"/>
    <cellStyle name="常规 4 2" xfId="277"/>
    <cellStyle name="常规 4 2 2" xfId="278"/>
    <cellStyle name="常规 4 4" xfId="279"/>
    <cellStyle name="常规 4 3" xfId="280"/>
    <cellStyle name="常规 6 2" xfId="281"/>
    <cellStyle name="注释 2" xfId="282"/>
    <cellStyle name="常规 7" xfId="283"/>
    <cellStyle name="好 2" xfId="284"/>
    <cellStyle name="好 2 2" xfId="285"/>
    <cellStyle name="好 2 2 2" xfId="286"/>
    <cellStyle name="好 2 4" xfId="287"/>
    <cellStyle name="输入 2 3 2" xfId="288"/>
    <cellStyle name="汇总 2 2" xfId="289"/>
    <cellStyle name="千位分隔 4" xfId="290"/>
    <cellStyle name="汇总 2 2 2" xfId="291"/>
    <cellStyle name="千位分隔 4 2" xfId="292"/>
    <cellStyle name="计算 2 3" xfId="293"/>
    <cellStyle name="计算 2 3 2" xfId="294"/>
    <cellStyle name="检查单元格 2 2 2" xfId="295"/>
    <cellStyle name="检查单元格 2 3" xfId="296"/>
    <cellStyle name="警告文本 2 3 2" xfId="297"/>
    <cellStyle name="检查单元格 2 3 2" xfId="298"/>
    <cellStyle name="检查单元格 2 4" xfId="299"/>
    <cellStyle name="解释性文本 2" xfId="300"/>
    <cellStyle name="解释性文本 2 4" xfId="301"/>
    <cellStyle name="警告文本 2" xfId="302"/>
    <cellStyle name="警告文本 2 2" xfId="303"/>
    <cellStyle name="警告文本 2 2 2" xfId="304"/>
    <cellStyle name="警告文本 2 3" xfId="305"/>
    <cellStyle name="警告文本 2 4" xfId="306"/>
    <cellStyle name="链接单元格 2" xfId="307"/>
    <cellStyle name="注释 2 3 2" xfId="308"/>
    <cellStyle name="链接单元格 2 2" xfId="309"/>
    <cellStyle name="链接单元格 2 2 2" xfId="310"/>
    <cellStyle name="链接单元格 2 3" xfId="311"/>
    <cellStyle name="链接单元格 2 3 2" xfId="312"/>
    <cellStyle name="链接单元格 2 4" xfId="313"/>
    <cellStyle name="千位分隔 2 2" xfId="314"/>
    <cellStyle name="千位分隔 2 2 2" xfId="315"/>
    <cellStyle name="千位分隔 2 4" xfId="316"/>
    <cellStyle name="千位分隔 2 3" xfId="317"/>
    <cellStyle name="强调文字颜色 1 2" xfId="318"/>
    <cellStyle name="强调文字颜色 1 2 2" xfId="319"/>
    <cellStyle name="强调文字颜色 2 2" xfId="320"/>
    <cellStyle name="强调文字颜色 2 2 2" xfId="321"/>
    <cellStyle name="强调文字颜色 2 2 2 2" xfId="322"/>
    <cellStyle name="强调文字颜色 3 2" xfId="323"/>
    <cellStyle name="输入 2 4" xfId="324"/>
    <cellStyle name="强调文字颜色 3 2 2" xfId="325"/>
    <cellStyle name="适中 2 3" xfId="326"/>
    <cellStyle name="强调文字颜色 3 2 2 2" xfId="327"/>
    <cellStyle name="适中 2 3 2" xfId="328"/>
    <cellStyle name="强调文字颜色 4 2" xfId="329"/>
    <cellStyle name="强调文字颜色 4 2 2" xfId="330"/>
    <cellStyle name="强调文字颜色 4 2 2 2" xfId="331"/>
    <cellStyle name="强调文字颜色 5 2" xfId="332"/>
    <cellStyle name="强调文字颜色 5 2 2" xfId="333"/>
    <cellStyle name="强调文字颜色 5 2 2 2" xfId="334"/>
    <cellStyle name="强调文字颜色 6 2" xfId="335"/>
    <cellStyle name="强调文字颜色 6 2 2" xfId="336"/>
    <cellStyle name="强调文字颜色 6 2 2 2" xfId="337"/>
    <cellStyle name="强调文字颜色 6 2 3" xfId="338"/>
    <cellStyle name="强调文字颜色 6 2 3 2" xfId="339"/>
    <cellStyle name="强调文字颜色 6 2 4" xfId="340"/>
    <cellStyle name="输出 2 3 2" xfId="341"/>
    <cellStyle name="输出 2 4" xfId="342"/>
    <cellStyle name="输入 2" xfId="343"/>
    <cellStyle name="输入 2 2" xfId="344"/>
    <cellStyle name="输入 2 2 2" xfId="345"/>
    <cellStyle name="输入 2 3" xfId="346"/>
    <cellStyle name="注释 2 2" xfId="347"/>
    <cellStyle name="注释 2 2 2" xfId="348"/>
    <cellStyle name="注释 2 4" xfId="3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4">
      <selection activeCell="C6" sqref="C6"/>
    </sheetView>
  </sheetViews>
  <sheetFormatPr defaultColWidth="9.00390625" defaultRowHeight="14.25"/>
  <cols>
    <col min="1" max="1" width="29.25390625" style="0" customWidth="1"/>
    <col min="2" max="4" width="14.50390625" style="0" customWidth="1"/>
    <col min="6" max="7" width="10.375" style="0" bestFit="1" customWidth="1"/>
  </cols>
  <sheetData>
    <row r="1" s="1" customFormat="1" ht="28.5" customHeight="1">
      <c r="A1" s="1" t="s">
        <v>0</v>
      </c>
    </row>
    <row r="2" spans="1:4" ht="34.5" customHeight="1">
      <c r="A2" s="24" t="s">
        <v>1</v>
      </c>
      <c r="B2" s="24"/>
      <c r="C2" s="24"/>
      <c r="D2" s="24"/>
    </row>
    <row r="3" ht="28.5" customHeight="1">
      <c r="D3" s="4" t="s">
        <v>2</v>
      </c>
    </row>
    <row r="4" spans="1:4" ht="30" customHeight="1">
      <c r="A4" s="32" t="s">
        <v>3</v>
      </c>
      <c r="B4" s="6" t="s">
        <v>4</v>
      </c>
      <c r="C4" s="6" t="s">
        <v>5</v>
      </c>
      <c r="D4" s="7" t="s">
        <v>6</v>
      </c>
    </row>
    <row r="5" spans="1:4" ht="30" customHeight="1">
      <c r="A5" s="8"/>
      <c r="B5" s="9"/>
      <c r="C5" s="9"/>
      <c r="D5" s="9"/>
    </row>
    <row r="6" spans="1:4" ht="30" customHeight="1">
      <c r="A6" s="33" t="s">
        <v>7</v>
      </c>
      <c r="B6" s="34">
        <v>457200</v>
      </c>
      <c r="C6" s="34">
        <f>SUM(C7,C10,C13:C16)</f>
        <v>443277</v>
      </c>
      <c r="D6" s="34">
        <f>C6-B6</f>
        <v>-13923</v>
      </c>
    </row>
    <row r="7" spans="1:6" ht="30" customHeight="1">
      <c r="A7" s="35" t="s">
        <v>8</v>
      </c>
      <c r="B7" s="36">
        <v>66650</v>
      </c>
      <c r="C7" s="36">
        <v>45000</v>
      </c>
      <c r="D7" s="36">
        <f aca="true" t="shared" si="0" ref="D7:D16">C7-B7</f>
        <v>-21650</v>
      </c>
      <c r="F7" s="28"/>
    </row>
    <row r="8" spans="1:4" ht="30" customHeight="1">
      <c r="A8" s="35" t="s">
        <v>9</v>
      </c>
      <c r="B8" s="36">
        <v>53750</v>
      </c>
      <c r="C8" s="36">
        <v>29000</v>
      </c>
      <c r="D8" s="36">
        <f t="shared" si="0"/>
        <v>-24750</v>
      </c>
    </row>
    <row r="9" spans="1:4" ht="30" customHeight="1">
      <c r="A9" s="35" t="s">
        <v>10</v>
      </c>
      <c r="B9" s="36">
        <v>12900</v>
      </c>
      <c r="C9" s="36">
        <v>16000</v>
      </c>
      <c r="D9" s="36">
        <f t="shared" si="0"/>
        <v>3100</v>
      </c>
    </row>
    <row r="10" spans="1:4" ht="30" customHeight="1">
      <c r="A10" s="35" t="s">
        <v>11</v>
      </c>
      <c r="B10" s="36">
        <v>300000</v>
      </c>
      <c r="C10" s="36">
        <v>252000</v>
      </c>
      <c r="D10" s="36">
        <f t="shared" si="0"/>
        <v>-48000</v>
      </c>
    </row>
    <row r="11" spans="1:6" ht="30" customHeight="1">
      <c r="A11" s="35" t="s">
        <v>12</v>
      </c>
      <c r="B11" s="36">
        <v>50000</v>
      </c>
      <c r="C11" s="36">
        <v>45000</v>
      </c>
      <c r="D11" s="36">
        <f t="shared" si="0"/>
        <v>-5000</v>
      </c>
      <c r="F11" s="28"/>
    </row>
    <row r="12" spans="1:12" ht="30" customHeight="1">
      <c r="A12" s="35" t="s">
        <v>13</v>
      </c>
      <c r="B12" s="36">
        <v>250000</v>
      </c>
      <c r="C12" s="36">
        <v>207000</v>
      </c>
      <c r="D12" s="36">
        <f t="shared" si="0"/>
        <v>-43000</v>
      </c>
      <c r="G12" s="28"/>
      <c r="L12" s="39"/>
    </row>
    <row r="13" spans="1:4" ht="30" customHeight="1">
      <c r="A13" s="33" t="s">
        <v>14</v>
      </c>
      <c r="B13" s="36">
        <v>9300</v>
      </c>
      <c r="C13" s="36">
        <v>34236</v>
      </c>
      <c r="D13" s="36">
        <f t="shared" si="0"/>
        <v>24936</v>
      </c>
    </row>
    <row r="14" spans="1:6" ht="30" customHeight="1">
      <c r="A14" s="37" t="s">
        <v>15</v>
      </c>
      <c r="B14" s="36">
        <v>43050</v>
      </c>
      <c r="C14" s="36">
        <v>42100</v>
      </c>
      <c r="D14" s="36">
        <f t="shared" si="0"/>
        <v>-950</v>
      </c>
      <c r="F14" s="28"/>
    </row>
    <row r="15" spans="1:6" ht="30" customHeight="1">
      <c r="A15" s="37" t="s">
        <v>16</v>
      </c>
      <c r="B15" s="36">
        <v>0</v>
      </c>
      <c r="C15" s="36">
        <f>54000+7800</f>
        <v>61800</v>
      </c>
      <c r="D15" s="36">
        <f t="shared" si="0"/>
        <v>61800</v>
      </c>
      <c r="F15" s="28"/>
    </row>
    <row r="16" spans="1:4" ht="30" customHeight="1">
      <c r="A16" s="38" t="s">
        <v>17</v>
      </c>
      <c r="B16" s="36">
        <v>38200</v>
      </c>
      <c r="C16" s="36">
        <v>8141</v>
      </c>
      <c r="D16" s="36">
        <f t="shared" si="0"/>
        <v>-30059</v>
      </c>
    </row>
    <row r="29" spans="2:4" ht="14.25">
      <c r="B29" s="39"/>
      <c r="C29" s="39"/>
      <c r="D29" s="39"/>
    </row>
    <row r="30" spans="2:4" ht="14.25">
      <c r="B30" s="39"/>
      <c r="C30" s="39"/>
      <c r="D30" s="39"/>
    </row>
    <row r="31" spans="2:4" ht="14.25">
      <c r="B31" s="39"/>
      <c r="C31" s="39"/>
      <c r="D31" s="39"/>
    </row>
    <row r="32" spans="2:4" ht="14.25">
      <c r="B32" s="39"/>
      <c r="C32" s="39"/>
      <c r="D32" s="39"/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480314960629921" right="0.7480314960629921" top="0.9842519685039371" bottom="0.5905511811023623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7">
      <selection activeCell="G21" sqref="G21"/>
    </sheetView>
  </sheetViews>
  <sheetFormatPr defaultColWidth="9.00390625" defaultRowHeight="14.25"/>
  <cols>
    <col min="1" max="1" width="32.875" style="0" customWidth="1"/>
    <col min="2" max="2" width="13.375" style="0" customWidth="1"/>
    <col min="3" max="3" width="13.625" style="0" customWidth="1"/>
    <col min="4" max="4" width="14.625" style="0" customWidth="1"/>
    <col min="7" max="7" width="10.375" style="0" bestFit="1" customWidth="1"/>
  </cols>
  <sheetData>
    <row r="1" s="1" customFormat="1" ht="27" customHeight="1">
      <c r="A1" s="21" t="s">
        <v>18</v>
      </c>
    </row>
    <row r="2" spans="1:4" ht="27">
      <c r="A2" s="24" t="s">
        <v>19</v>
      </c>
      <c r="B2" s="24"/>
      <c r="C2" s="24"/>
      <c r="D2" s="24"/>
    </row>
    <row r="3" ht="21" customHeight="1">
      <c r="D3" s="4" t="s">
        <v>2</v>
      </c>
    </row>
    <row r="4" spans="1:4" ht="19.5" customHeight="1">
      <c r="A4" s="5" t="s">
        <v>20</v>
      </c>
      <c r="B4" s="6" t="s">
        <v>4</v>
      </c>
      <c r="C4" s="6" t="s">
        <v>5</v>
      </c>
      <c r="D4" s="7" t="s">
        <v>6</v>
      </c>
    </row>
    <row r="5" spans="1:4" ht="19.5" customHeight="1">
      <c r="A5" s="8"/>
      <c r="B5" s="9"/>
      <c r="C5" s="9"/>
      <c r="D5" s="9"/>
    </row>
    <row r="6" spans="1:4" ht="21.75" customHeight="1">
      <c r="A6" s="25" t="s">
        <v>21</v>
      </c>
      <c r="B6" s="11">
        <f>SUM(B7,B29:B32)</f>
        <v>457200</v>
      </c>
      <c r="C6" s="11">
        <f>SUM(C7,C29:C32)</f>
        <v>443277</v>
      </c>
      <c r="D6" s="11">
        <f>D7+D30+D31+D32+D29</f>
        <v>-13923</v>
      </c>
    </row>
    <row r="7" spans="1:4" ht="21.75" customHeight="1">
      <c r="A7" s="26" t="s">
        <v>22</v>
      </c>
      <c r="B7" s="11">
        <f>SUM(B8:B28)</f>
        <v>417400</v>
      </c>
      <c r="C7" s="11">
        <f>SUM(C8:C28)</f>
        <v>390500</v>
      </c>
      <c r="D7" s="11">
        <f aca="true" t="shared" si="0" ref="D7:D32">C7-B7</f>
        <v>-26900</v>
      </c>
    </row>
    <row r="8" spans="1:7" ht="21.75" customHeight="1">
      <c r="A8" s="27" t="s">
        <v>23</v>
      </c>
      <c r="B8" s="14">
        <v>28000</v>
      </c>
      <c r="C8" s="14">
        <v>35104</v>
      </c>
      <c r="D8" s="14">
        <f t="shared" si="0"/>
        <v>7104</v>
      </c>
      <c r="G8" s="28"/>
    </row>
    <row r="9" spans="1:4" ht="21.75" customHeight="1">
      <c r="A9" s="27" t="s">
        <v>24</v>
      </c>
      <c r="B9" s="14">
        <v>220</v>
      </c>
      <c r="C9" s="14">
        <v>315</v>
      </c>
      <c r="D9" s="14">
        <f t="shared" si="0"/>
        <v>95</v>
      </c>
    </row>
    <row r="10" spans="1:4" ht="21.75" customHeight="1">
      <c r="A10" s="27" t="s">
        <v>25</v>
      </c>
      <c r="B10" s="14">
        <v>5000</v>
      </c>
      <c r="C10" s="14">
        <v>3500</v>
      </c>
      <c r="D10" s="14">
        <f t="shared" si="0"/>
        <v>-1500</v>
      </c>
    </row>
    <row r="11" spans="1:4" ht="21.75" customHeight="1">
      <c r="A11" s="27" t="s">
        <v>26</v>
      </c>
      <c r="B11" s="14">
        <v>81000</v>
      </c>
      <c r="C11" s="14">
        <v>65000</v>
      </c>
      <c r="D11" s="14">
        <f t="shared" si="0"/>
        <v>-16000</v>
      </c>
    </row>
    <row r="12" spans="1:4" ht="21.75" customHeight="1">
      <c r="A12" s="27" t="s">
        <v>27</v>
      </c>
      <c r="B12" s="14">
        <v>670</v>
      </c>
      <c r="C12" s="14">
        <v>500</v>
      </c>
      <c r="D12" s="14">
        <f t="shared" si="0"/>
        <v>-170</v>
      </c>
    </row>
    <row r="13" spans="1:4" ht="21.75" customHeight="1">
      <c r="A13" s="29" t="s">
        <v>28</v>
      </c>
      <c r="B13" s="14">
        <v>3500</v>
      </c>
      <c r="C13" s="14">
        <v>3200</v>
      </c>
      <c r="D13" s="14">
        <f t="shared" si="0"/>
        <v>-300</v>
      </c>
    </row>
    <row r="14" spans="1:4" ht="21.75" customHeight="1">
      <c r="A14" s="29" t="s">
        <v>29</v>
      </c>
      <c r="B14" s="14">
        <v>40105</v>
      </c>
      <c r="C14" s="14">
        <v>40000</v>
      </c>
      <c r="D14" s="14">
        <f t="shared" si="0"/>
        <v>-105</v>
      </c>
    </row>
    <row r="15" spans="1:4" ht="21.75" customHeight="1">
      <c r="A15" s="29" t="s">
        <v>30</v>
      </c>
      <c r="B15" s="14">
        <v>27000</v>
      </c>
      <c r="C15" s="14">
        <v>26000</v>
      </c>
      <c r="D15" s="14">
        <f t="shared" si="0"/>
        <v>-1000</v>
      </c>
    </row>
    <row r="16" spans="1:4" ht="21.75" customHeight="1">
      <c r="A16" s="29" t="s">
        <v>31</v>
      </c>
      <c r="B16" s="14">
        <v>22000</v>
      </c>
      <c r="C16" s="14">
        <v>6500</v>
      </c>
      <c r="D16" s="14">
        <f t="shared" si="0"/>
        <v>-15500</v>
      </c>
    </row>
    <row r="17" spans="1:4" ht="21.75" customHeight="1">
      <c r="A17" s="29" t="s">
        <v>32</v>
      </c>
      <c r="B17" s="14">
        <v>38100</v>
      </c>
      <c r="C17" s="14">
        <v>66700</v>
      </c>
      <c r="D17" s="14">
        <f t="shared" si="0"/>
        <v>28600</v>
      </c>
    </row>
    <row r="18" spans="1:4" ht="21.75" customHeight="1">
      <c r="A18" s="29" t="s">
        <v>33</v>
      </c>
      <c r="B18" s="14">
        <v>70000</v>
      </c>
      <c r="C18" s="14">
        <v>62000</v>
      </c>
      <c r="D18" s="14">
        <f t="shared" si="0"/>
        <v>-8000</v>
      </c>
    </row>
    <row r="19" spans="1:4" ht="21.75" customHeight="1">
      <c r="A19" s="29" t="s">
        <v>34</v>
      </c>
      <c r="B19" s="14">
        <v>61300</v>
      </c>
      <c r="C19" s="14">
        <v>22600</v>
      </c>
      <c r="D19" s="14">
        <f t="shared" si="0"/>
        <v>-38700</v>
      </c>
    </row>
    <row r="20" spans="1:4" ht="21.75" customHeight="1">
      <c r="A20" s="29" t="s">
        <v>35</v>
      </c>
      <c r="B20" s="14">
        <v>1000</v>
      </c>
      <c r="C20" s="14">
        <v>800</v>
      </c>
      <c r="D20" s="14">
        <f t="shared" si="0"/>
        <v>-200</v>
      </c>
    </row>
    <row r="21" spans="1:4" ht="21.75" customHeight="1">
      <c r="A21" s="29" t="s">
        <v>36</v>
      </c>
      <c r="B21" s="14">
        <v>498</v>
      </c>
      <c r="C21" s="14">
        <v>350</v>
      </c>
      <c r="D21" s="14">
        <f t="shared" si="0"/>
        <v>-148</v>
      </c>
    </row>
    <row r="22" spans="1:4" ht="21.75" customHeight="1">
      <c r="A22" s="29" t="s">
        <v>37</v>
      </c>
      <c r="B22" s="14">
        <v>3500</v>
      </c>
      <c r="C22" s="14">
        <v>7500</v>
      </c>
      <c r="D22" s="14">
        <f t="shared" si="0"/>
        <v>4000</v>
      </c>
    </row>
    <row r="23" spans="1:4" ht="21.75" customHeight="1">
      <c r="A23" s="29" t="s">
        <v>38</v>
      </c>
      <c r="B23" s="14">
        <v>20000</v>
      </c>
      <c r="C23" s="14">
        <v>38800</v>
      </c>
      <c r="D23" s="14">
        <f t="shared" si="0"/>
        <v>18800</v>
      </c>
    </row>
    <row r="24" spans="1:4" ht="21.75" customHeight="1">
      <c r="A24" s="29" t="s">
        <v>39</v>
      </c>
      <c r="B24" s="14">
        <v>1200</v>
      </c>
      <c r="C24" s="14">
        <v>830</v>
      </c>
      <c r="D24" s="14">
        <f t="shared" si="0"/>
        <v>-370</v>
      </c>
    </row>
    <row r="25" spans="1:4" ht="21.75" customHeight="1">
      <c r="A25" s="29" t="s">
        <v>40</v>
      </c>
      <c r="B25" s="14">
        <v>2500</v>
      </c>
      <c r="C25" s="14">
        <v>1670</v>
      </c>
      <c r="D25" s="14">
        <f t="shared" si="0"/>
        <v>-830</v>
      </c>
    </row>
    <row r="26" spans="1:4" ht="21.75" customHeight="1">
      <c r="A26" s="29" t="s">
        <v>41</v>
      </c>
      <c r="B26" s="14">
        <v>3000</v>
      </c>
      <c r="C26" s="14">
        <v>200</v>
      </c>
      <c r="D26" s="14">
        <f t="shared" si="0"/>
        <v>-2800</v>
      </c>
    </row>
    <row r="27" spans="1:4" ht="21.75" customHeight="1">
      <c r="A27" s="29" t="s">
        <v>42</v>
      </c>
      <c r="B27" s="14">
        <v>8722</v>
      </c>
      <c r="C27" s="14">
        <v>8876</v>
      </c>
      <c r="D27" s="14">
        <f t="shared" si="0"/>
        <v>154</v>
      </c>
    </row>
    <row r="28" spans="1:4" ht="21.75" customHeight="1">
      <c r="A28" s="29" t="s">
        <v>43</v>
      </c>
      <c r="B28" s="14">
        <v>85</v>
      </c>
      <c r="C28" s="14">
        <v>55</v>
      </c>
      <c r="D28" s="14">
        <f t="shared" si="0"/>
        <v>-30</v>
      </c>
    </row>
    <row r="29" spans="1:4" ht="21.75" customHeight="1">
      <c r="A29" s="30" t="s">
        <v>44</v>
      </c>
      <c r="B29" s="14">
        <v>8068</v>
      </c>
      <c r="C29" s="14">
        <f>8068+44</f>
        <v>8112</v>
      </c>
      <c r="D29" s="14">
        <f t="shared" si="0"/>
        <v>44</v>
      </c>
    </row>
    <row r="30" spans="1:4" ht="21.75" customHeight="1">
      <c r="A30" s="30" t="s">
        <v>45</v>
      </c>
      <c r="B30" s="14">
        <v>602</v>
      </c>
      <c r="C30" s="14">
        <v>800</v>
      </c>
      <c r="D30" s="14">
        <f t="shared" si="0"/>
        <v>198</v>
      </c>
    </row>
    <row r="31" spans="1:4" ht="21.75" customHeight="1">
      <c r="A31" s="30" t="s">
        <v>46</v>
      </c>
      <c r="B31" s="14">
        <v>19425</v>
      </c>
      <c r="C31" s="14">
        <f>1265+4100</f>
        <v>5365</v>
      </c>
      <c r="D31" s="14">
        <f t="shared" si="0"/>
        <v>-14060</v>
      </c>
    </row>
    <row r="32" spans="1:4" ht="21.75" customHeight="1">
      <c r="A32" s="31" t="s">
        <v>47</v>
      </c>
      <c r="B32" s="14">
        <v>11705</v>
      </c>
      <c r="C32" s="14">
        <v>38500</v>
      </c>
      <c r="D32" s="14">
        <f t="shared" si="0"/>
        <v>26795</v>
      </c>
    </row>
    <row r="35" ht="14.25">
      <c r="C35" s="28"/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480314960629921" right="0.7480314960629921" top="0.9842519685039371" bottom="0.5905511811023623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4">
      <selection activeCell="C6" sqref="C6"/>
    </sheetView>
  </sheetViews>
  <sheetFormatPr defaultColWidth="9.00390625" defaultRowHeight="14.25"/>
  <cols>
    <col min="1" max="1" width="39.00390625" style="1" customWidth="1"/>
    <col min="2" max="2" width="15.375" style="1" customWidth="1"/>
    <col min="3" max="3" width="12.875" style="1" customWidth="1"/>
    <col min="4" max="4" width="12.625" style="1" customWidth="1"/>
    <col min="5" max="5" width="9.00390625" style="1" customWidth="1"/>
    <col min="6" max="6" width="9.375" style="1" bestFit="1" customWidth="1"/>
    <col min="7" max="16384" width="9.00390625" style="1" customWidth="1"/>
  </cols>
  <sheetData>
    <row r="1" ht="32.25" customHeight="1">
      <c r="A1" s="21" t="s">
        <v>48</v>
      </c>
    </row>
    <row r="2" spans="1:4" ht="34.5" customHeight="1">
      <c r="A2" s="2" t="s">
        <v>49</v>
      </c>
      <c r="B2" s="2"/>
      <c r="C2" s="2"/>
      <c r="D2" s="2"/>
    </row>
    <row r="3" spans="3:4" ht="34.5" customHeight="1">
      <c r="C3" s="4"/>
      <c r="D3" s="4" t="s">
        <v>2</v>
      </c>
    </row>
    <row r="4" spans="1:4" ht="34.5" customHeight="1">
      <c r="A4" s="5" t="s">
        <v>3</v>
      </c>
      <c r="B4" s="6" t="s">
        <v>50</v>
      </c>
      <c r="C4" s="6" t="s">
        <v>5</v>
      </c>
      <c r="D4" s="7" t="s">
        <v>6</v>
      </c>
    </row>
    <row r="5" spans="1:4" ht="34.5" customHeight="1">
      <c r="A5" s="8"/>
      <c r="B5" s="9"/>
      <c r="C5" s="9"/>
      <c r="D5" s="9"/>
    </row>
    <row r="6" spans="1:6" ht="34.5" customHeight="1">
      <c r="A6" s="10" t="s">
        <v>51</v>
      </c>
      <c r="B6" s="11">
        <f>B7+B8+B14</f>
        <v>161400</v>
      </c>
      <c r="C6" s="11">
        <f>C7+C8+C14+C15</f>
        <v>254118</v>
      </c>
      <c r="D6" s="11">
        <f>C6-B6</f>
        <v>92718</v>
      </c>
      <c r="F6" s="13"/>
    </row>
    <row r="7" spans="1:4" ht="34.5" customHeight="1">
      <c r="A7" s="22" t="s">
        <v>52</v>
      </c>
      <c r="B7" s="14">
        <v>54000</v>
      </c>
      <c r="C7" s="14">
        <v>57518</v>
      </c>
      <c r="D7" s="14">
        <f aca="true" t="shared" si="0" ref="D7:D15">C7-B7</f>
        <v>3518</v>
      </c>
    </row>
    <row r="8" spans="1:6" ht="34.5" customHeight="1">
      <c r="A8" s="22" t="s">
        <v>53</v>
      </c>
      <c r="B8" s="14">
        <f>SUM(B9:B14)</f>
        <v>105200</v>
      </c>
      <c r="C8" s="14">
        <f>SUM(C9:C13)</f>
        <v>61700</v>
      </c>
      <c r="D8" s="14">
        <f t="shared" si="0"/>
        <v>-43500</v>
      </c>
      <c r="F8" s="13"/>
    </row>
    <row r="9" spans="1:4" ht="34.5" customHeight="1">
      <c r="A9" s="23" t="s">
        <v>54</v>
      </c>
      <c r="B9" s="14">
        <v>100000</v>
      </c>
      <c r="C9" s="14">
        <v>60500</v>
      </c>
      <c r="D9" s="14">
        <f t="shared" si="0"/>
        <v>-39500</v>
      </c>
    </row>
    <row r="10" spans="1:4" ht="34.5" customHeight="1">
      <c r="A10" s="23" t="s">
        <v>55</v>
      </c>
      <c r="B10" s="14">
        <v>2000</v>
      </c>
      <c r="C10" s="14">
        <v>550</v>
      </c>
      <c r="D10" s="14">
        <f t="shared" si="0"/>
        <v>-1450</v>
      </c>
    </row>
    <row r="11" spans="1:4" ht="34.5" customHeight="1">
      <c r="A11" s="23" t="s">
        <v>56</v>
      </c>
      <c r="B11" s="14">
        <v>500</v>
      </c>
      <c r="C11" s="14">
        <v>70</v>
      </c>
      <c r="D11" s="14">
        <f t="shared" si="0"/>
        <v>-430</v>
      </c>
    </row>
    <row r="12" spans="1:4" ht="34.5" customHeight="1">
      <c r="A12" s="22" t="s">
        <v>57</v>
      </c>
      <c r="B12" s="14">
        <v>350</v>
      </c>
      <c r="C12" s="14">
        <v>500</v>
      </c>
      <c r="D12" s="14">
        <f t="shared" si="0"/>
        <v>150</v>
      </c>
    </row>
    <row r="13" spans="1:4" ht="34.5" customHeight="1">
      <c r="A13" s="22" t="s">
        <v>58</v>
      </c>
      <c r="B13" s="14">
        <v>150</v>
      </c>
      <c r="C13" s="14">
        <v>80</v>
      </c>
      <c r="D13" s="14">
        <f t="shared" si="0"/>
        <v>-70</v>
      </c>
    </row>
    <row r="14" spans="1:4" ht="34.5" customHeight="1">
      <c r="A14" s="22" t="s">
        <v>59</v>
      </c>
      <c r="B14" s="14">
        <v>2200</v>
      </c>
      <c r="C14" s="14">
        <v>3200</v>
      </c>
      <c r="D14" s="14">
        <f t="shared" si="0"/>
        <v>1000</v>
      </c>
    </row>
    <row r="15" spans="1:4" ht="34.5" customHeight="1">
      <c r="A15" s="23" t="s">
        <v>60</v>
      </c>
      <c r="B15" s="14">
        <v>0</v>
      </c>
      <c r="C15" s="14">
        <f>120000+11700</f>
        <v>131700</v>
      </c>
      <c r="D15" s="14">
        <f t="shared" si="0"/>
        <v>131700</v>
      </c>
    </row>
    <row r="29" spans="2:4" ht="14.25">
      <c r="B29" s="21"/>
      <c r="C29" s="21"/>
      <c r="D29" s="21"/>
    </row>
    <row r="30" spans="2:4" ht="14.25">
      <c r="B30" s="21"/>
      <c r="C30" s="21"/>
      <c r="D30" s="21"/>
    </row>
    <row r="31" spans="2:4" ht="14.25">
      <c r="B31" s="21"/>
      <c r="C31" s="21"/>
      <c r="D31" s="21"/>
    </row>
    <row r="32" spans="2:4" ht="14.25">
      <c r="B32" s="21"/>
      <c r="C32" s="21"/>
      <c r="D32" s="21"/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480314960629921" right="0.7480314960629921" top="0.9842519685039371" bottom="0.5905511811023623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C16" sqref="C16"/>
    </sheetView>
  </sheetViews>
  <sheetFormatPr defaultColWidth="9.00390625" defaultRowHeight="14.25"/>
  <cols>
    <col min="1" max="1" width="30.75390625" style="1" customWidth="1"/>
    <col min="2" max="4" width="15.625" style="1" customWidth="1"/>
    <col min="5" max="5" width="9.00390625" style="1" customWidth="1"/>
    <col min="6" max="6" width="10.375" style="1" bestFit="1" customWidth="1"/>
    <col min="7" max="7" width="9.375" style="1" bestFit="1" customWidth="1"/>
    <col min="8" max="16384" width="9.00390625" style="1" customWidth="1"/>
  </cols>
  <sheetData>
    <row r="1" ht="27" customHeight="1">
      <c r="A1" s="1" t="s">
        <v>61</v>
      </c>
    </row>
    <row r="2" spans="1:4" ht="27">
      <c r="A2" s="2" t="s">
        <v>62</v>
      </c>
      <c r="B2" s="2"/>
      <c r="C2" s="2"/>
      <c r="D2" s="2"/>
    </row>
    <row r="3" spans="3:4" ht="23.25" customHeight="1">
      <c r="C3" s="3"/>
      <c r="D3" s="4" t="s">
        <v>2</v>
      </c>
    </row>
    <row r="4" spans="1:4" ht="30" customHeight="1">
      <c r="A4" s="5" t="s">
        <v>20</v>
      </c>
      <c r="B4" s="6" t="s">
        <v>50</v>
      </c>
      <c r="C4" s="6" t="s">
        <v>5</v>
      </c>
      <c r="D4" s="7" t="s">
        <v>6</v>
      </c>
    </row>
    <row r="5" spans="1:4" ht="25.5" customHeight="1">
      <c r="A5" s="8"/>
      <c r="B5" s="9"/>
      <c r="C5" s="9"/>
      <c r="D5" s="9"/>
    </row>
    <row r="6" spans="1:6" ht="39" customHeight="1">
      <c r="A6" s="10" t="s">
        <v>63</v>
      </c>
      <c r="B6" s="11">
        <f>B7+B14+B15+B16</f>
        <v>161400</v>
      </c>
      <c r="C6" s="11">
        <f>C7+C14+C15+C16</f>
        <v>254118</v>
      </c>
      <c r="D6" s="12">
        <f aca="true" t="shared" si="0" ref="D6:D16">C6-B6</f>
        <v>92718</v>
      </c>
      <c r="F6" s="13"/>
    </row>
    <row r="7" spans="1:6" ht="39" customHeight="1">
      <c r="A7" s="10" t="s">
        <v>64</v>
      </c>
      <c r="B7" s="14">
        <f>SUM(B8:B13)</f>
        <v>95800</v>
      </c>
      <c r="C7" s="14">
        <f>SUM(C8:C13)</f>
        <v>176960</v>
      </c>
      <c r="D7" s="15">
        <f t="shared" si="0"/>
        <v>81160</v>
      </c>
      <c r="F7" s="13"/>
    </row>
    <row r="8" spans="1:7" ht="39" customHeight="1">
      <c r="A8" s="16" t="s">
        <v>65</v>
      </c>
      <c r="B8" s="14">
        <v>74758</v>
      </c>
      <c r="C8" s="14">
        <v>124000</v>
      </c>
      <c r="D8" s="17">
        <f t="shared" si="0"/>
        <v>49242</v>
      </c>
      <c r="F8" s="13"/>
      <c r="G8" s="13"/>
    </row>
    <row r="9" spans="1:4" ht="39" customHeight="1">
      <c r="A9" s="16" t="s">
        <v>66</v>
      </c>
      <c r="B9" s="14">
        <v>3000</v>
      </c>
      <c r="C9" s="14">
        <v>33600</v>
      </c>
      <c r="D9" s="17">
        <f t="shared" si="0"/>
        <v>30600</v>
      </c>
    </row>
    <row r="10" spans="1:4" ht="39" customHeight="1">
      <c r="A10" s="16" t="s">
        <v>67</v>
      </c>
      <c r="B10" s="14">
        <v>17432</v>
      </c>
      <c r="C10" s="18">
        <f>17889+1001</f>
        <v>18890</v>
      </c>
      <c r="D10" s="17">
        <f t="shared" si="0"/>
        <v>1458</v>
      </c>
    </row>
    <row r="11" spans="1:4" ht="39" customHeight="1">
      <c r="A11" s="16" t="s">
        <v>68</v>
      </c>
      <c r="B11" s="14">
        <v>130</v>
      </c>
      <c r="C11" s="14">
        <v>115</v>
      </c>
      <c r="D11" s="17">
        <f t="shared" si="0"/>
        <v>-15</v>
      </c>
    </row>
    <row r="12" spans="1:4" ht="39" customHeight="1">
      <c r="A12" s="16" t="s">
        <v>69</v>
      </c>
      <c r="B12" s="14">
        <v>380</v>
      </c>
      <c r="C12" s="14">
        <v>300</v>
      </c>
      <c r="D12" s="17">
        <f t="shared" si="0"/>
        <v>-80</v>
      </c>
    </row>
    <row r="13" spans="1:4" ht="39" customHeight="1">
      <c r="A13" s="16" t="s">
        <v>70</v>
      </c>
      <c r="B13" s="14">
        <v>100</v>
      </c>
      <c r="C13" s="14">
        <v>55</v>
      </c>
      <c r="D13" s="17">
        <f t="shared" si="0"/>
        <v>-45</v>
      </c>
    </row>
    <row r="14" spans="1:4" ht="39" customHeight="1">
      <c r="A14" s="19" t="s">
        <v>71</v>
      </c>
      <c r="B14" s="14">
        <v>12650</v>
      </c>
      <c r="C14" s="14">
        <v>12650</v>
      </c>
      <c r="D14" s="17">
        <f t="shared" si="0"/>
        <v>0</v>
      </c>
    </row>
    <row r="15" spans="1:6" ht="39" customHeight="1">
      <c r="A15" s="10" t="s">
        <v>72</v>
      </c>
      <c r="B15" s="14">
        <v>42000</v>
      </c>
      <c r="C15" s="14">
        <v>26508</v>
      </c>
      <c r="D15" s="17">
        <f t="shared" si="0"/>
        <v>-15492</v>
      </c>
      <c r="F15" s="13"/>
    </row>
    <row r="16" spans="1:4" ht="39" customHeight="1">
      <c r="A16" s="20" t="s">
        <v>73</v>
      </c>
      <c r="B16" s="14">
        <v>10950</v>
      </c>
      <c r="C16" s="14">
        <v>38000</v>
      </c>
      <c r="D16" s="17">
        <f t="shared" si="0"/>
        <v>27050</v>
      </c>
    </row>
    <row r="29" spans="2:4" ht="14.25">
      <c r="B29" s="21"/>
      <c r="C29" s="21"/>
      <c r="D29" s="21"/>
    </row>
    <row r="30" spans="2:4" ht="14.25">
      <c r="B30" s="21"/>
      <c r="C30" s="21"/>
      <c r="D30" s="21"/>
    </row>
    <row r="31" spans="2:4" ht="14.25">
      <c r="B31" s="21"/>
      <c r="C31" s="21"/>
      <c r="D31" s="21"/>
    </row>
    <row r="32" spans="2:4" ht="14.25">
      <c r="B32" s="21"/>
      <c r="C32" s="21"/>
      <c r="D32" s="21"/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480314960629921" right="0.7480314960629921" top="0.9842519685039371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caizhengju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潘潘</cp:lastModifiedBy>
  <cp:lastPrinted>2022-10-20T04:36:45Z</cp:lastPrinted>
  <dcterms:created xsi:type="dcterms:W3CDTF">2003-01-16T00:29:20Z</dcterms:created>
  <dcterms:modified xsi:type="dcterms:W3CDTF">2022-10-27T07:31:33Z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1FF88842709D4D949C53EC1B7DADA444</vt:lpwstr>
  </property>
  <property fmtid="{D5CDD505-2E9C-101B-9397-08002B2CF9AE}" pid="4" name="KSOProductBuildV">
    <vt:lpwstr>2052-11.1.0.12598</vt:lpwstr>
  </property>
</Properties>
</file>