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25095" windowHeight="12615" tabRatio="555" firstSheet="1" activeTab="7"/>
  </bookViews>
  <sheets>
    <sheet name="封面" sheetId="1" r:id="rId1"/>
    <sheet name="目录" sheetId="2" r:id="rId2"/>
    <sheet name="表一" sheetId="3" r:id="rId3"/>
    <sheet name="表二" sheetId="4" r:id="rId4"/>
    <sheet name="表三" sheetId="5" r:id="rId5"/>
    <sheet name="表四" sheetId="6" r:id="rId6"/>
    <sheet name="表五" sheetId="7" r:id="rId7"/>
    <sheet name="表六 (1)" sheetId="8" r:id="rId8"/>
    <sheet name="表六（2)" sheetId="9" r:id="rId9"/>
    <sheet name="表七 (1)" sheetId="10" r:id="rId10"/>
    <sheet name="表七(2)" sheetId="11" r:id="rId11"/>
    <sheet name="表八" sheetId="12" r:id="rId12"/>
    <sheet name="表九" sheetId="13" r:id="rId13"/>
    <sheet name="表十" sheetId="14" r:id="rId14"/>
    <sheet name="表十一" sheetId="15" r:id="rId15"/>
    <sheet name="表十二" sheetId="16" r:id="rId16"/>
    <sheet name="表十三" sheetId="17" r:id="rId17"/>
    <sheet name="表十四" sheetId="18" r:id="rId18"/>
    <sheet name="表十五" sheetId="19" r:id="rId19"/>
  </sheets>
  <definedNames>
    <definedName name="_xlnm._FilterDatabase" localSheetId="3" hidden="1">表二!$A$1:$E$1275</definedName>
    <definedName name="_xlnm._FilterDatabase" localSheetId="12" hidden="1">表九!$A$1:$D$230</definedName>
    <definedName name="_xlnm._FilterDatabase" localSheetId="15" hidden="1">表十二!$A$1:$P$20</definedName>
    <definedName name="_xlnm._FilterDatabase" localSheetId="5" hidden="1">表四!$A$1:$H$213</definedName>
    <definedName name="_xlnm.Print_Area" localSheetId="4">表三!$A$1:$F$90</definedName>
    <definedName name="_xlnm.Print_Area" localSheetId="17">表十四!$A$1:$V$32</definedName>
    <definedName name="_xlnm.Print_Titles" localSheetId="11">表八!$1:$5</definedName>
    <definedName name="_xlnm.Print_Titles" localSheetId="12">表九!$1:$5</definedName>
    <definedName name="_xlnm.Print_Titles" localSheetId="7">'表六 (1)'!$A:$A</definedName>
    <definedName name="_xlnm.Print_Titles" localSheetId="8">'表六（2)'!$A:$A</definedName>
    <definedName name="_xlnm.Print_Titles" localSheetId="9">'表七 (1)'!$A:$A</definedName>
    <definedName name="_xlnm.Print_Titles" localSheetId="10">'表七(2)'!$A:$A</definedName>
    <definedName name="_xlnm.Print_Titles" localSheetId="4">表三!$1:$5</definedName>
    <definedName name="_xlnm.Print_Titles" localSheetId="16">表十三!$1:$5</definedName>
    <definedName name="_xlnm.Print_Titles" localSheetId="17">表十四!$2:$6</definedName>
    <definedName name="_xlnm.Print_Titles" localSheetId="14">表十一!$1:$5</definedName>
    <definedName name="_xlnm.Print_Titles" localSheetId="5">表四!$1:$5</definedName>
    <definedName name="_xlnm.Print_Titles" localSheetId="6">表五!$A:$A,表五!$1:$4</definedName>
    <definedName name="_xlnm.Print_Titles" localSheetId="2">表一!$1:$4</definedName>
    <definedName name="地区名称" localSheetId="1">目录!#REF!</definedName>
    <definedName name="地区名称">封面!$B$2:$B$6</definedName>
  </definedNames>
  <calcPr calcId="125725" concurrentCalc="0"/>
</workbook>
</file>

<file path=xl/calcChain.xml><?xml version="1.0" encoding="utf-8"?>
<calcChain xmlns="http://schemas.openxmlformats.org/spreadsheetml/2006/main">
  <c r="H56" i="15"/>
  <c r="G56"/>
  <c r="F56"/>
  <c r="E56"/>
  <c r="D47"/>
  <c r="D56"/>
  <c r="C17"/>
  <c r="C56"/>
  <c r="B56"/>
  <c r="B55"/>
  <c r="B54"/>
  <c r="B53"/>
  <c r="B52"/>
  <c r="B51"/>
  <c r="B50"/>
  <c r="B49"/>
  <c r="B48"/>
  <c r="H47"/>
  <c r="G47"/>
  <c r="F47"/>
  <c r="E47"/>
  <c r="C47"/>
  <c r="B47"/>
  <c r="B46"/>
  <c r="H45"/>
  <c r="G45"/>
  <c r="F45"/>
  <c r="E45"/>
  <c r="D45"/>
  <c r="C45"/>
  <c r="B45"/>
  <c r="B44"/>
  <c r="B43"/>
  <c r="B42"/>
  <c r="B41"/>
  <c r="B40"/>
  <c r="B39"/>
  <c r="B38"/>
  <c r="B37"/>
  <c r="B36"/>
  <c r="B35"/>
  <c r="H34"/>
  <c r="G34"/>
  <c r="F34"/>
  <c r="E34"/>
  <c r="D34"/>
  <c r="C34"/>
  <c r="B34"/>
  <c r="B33"/>
  <c r="B32"/>
  <c r="B31"/>
  <c r="B30"/>
  <c r="B29"/>
  <c r="H28"/>
  <c r="G28"/>
  <c r="F28"/>
  <c r="E28"/>
  <c r="D28"/>
  <c r="C28"/>
  <c r="B28"/>
  <c r="B27"/>
  <c r="B26"/>
  <c r="B25"/>
  <c r="B24"/>
  <c r="B23"/>
  <c r="B22"/>
  <c r="B21"/>
  <c r="B20"/>
  <c r="B19"/>
  <c r="B18"/>
  <c r="H17"/>
  <c r="G17"/>
  <c r="F17"/>
  <c r="E17"/>
  <c r="D17"/>
  <c r="B17"/>
  <c r="B16"/>
  <c r="B15"/>
  <c r="H14"/>
  <c r="G14"/>
  <c r="F14"/>
  <c r="E14"/>
  <c r="D14"/>
  <c r="C14"/>
  <c r="B14"/>
  <c r="B13"/>
  <c r="B12"/>
  <c r="B11"/>
  <c r="H10"/>
  <c r="G10"/>
  <c r="F10"/>
  <c r="E10"/>
  <c r="D10"/>
  <c r="C10"/>
  <c r="B10"/>
  <c r="B9"/>
  <c r="B8"/>
  <c r="B7"/>
  <c r="H6"/>
  <c r="G6"/>
  <c r="F6"/>
  <c r="E6"/>
  <c r="D6"/>
  <c r="C6"/>
  <c r="B6"/>
  <c r="C23" i="14"/>
  <c r="B23"/>
  <c r="B12" i="13"/>
  <c r="B236"/>
  <c r="B238"/>
  <c r="B237"/>
  <c r="B249"/>
  <c r="D46"/>
  <c r="D64"/>
  <c r="D45"/>
  <c r="D186"/>
  <c r="D172"/>
  <c r="D197"/>
  <c r="D214"/>
  <c r="D236"/>
  <c r="D237"/>
  <c r="D249"/>
  <c r="B250"/>
  <c r="D238"/>
  <c r="D177"/>
  <c r="D173"/>
  <c r="D169"/>
  <c r="D168"/>
  <c r="D164"/>
  <c r="D160"/>
  <c r="D157"/>
  <c r="D148"/>
  <c r="D141"/>
  <c r="D132"/>
  <c r="D127"/>
  <c r="D122"/>
  <c r="D117"/>
  <c r="D116"/>
  <c r="D111"/>
  <c r="D106"/>
  <c r="D101"/>
  <c r="D100"/>
  <c r="D91"/>
  <c r="D88"/>
  <c r="D82"/>
  <c r="D78"/>
  <c r="D74"/>
  <c r="D70"/>
  <c r="D59"/>
  <c r="D40"/>
  <c r="D35"/>
  <c r="D34"/>
  <c r="D31"/>
  <c r="D27"/>
  <c r="B27"/>
  <c r="D23"/>
  <c r="D22"/>
  <c r="D19"/>
  <c r="B19"/>
  <c r="D13"/>
  <c r="D7"/>
  <c r="D6"/>
  <c r="G18" i="12"/>
  <c r="G21"/>
  <c r="G17"/>
  <c r="G50"/>
  <c r="G47"/>
  <c r="G51"/>
  <c r="G52"/>
  <c r="G62"/>
  <c r="G69"/>
  <c r="G67"/>
  <c r="G68"/>
  <c r="G63"/>
  <c r="G73"/>
  <c r="G74"/>
  <c r="C10"/>
  <c r="C11"/>
  <c r="C12"/>
  <c r="C15"/>
  <c r="C62"/>
  <c r="C65"/>
  <c r="C64"/>
  <c r="C67"/>
  <c r="C63"/>
  <c r="C73"/>
  <c r="C74"/>
  <c r="B62"/>
  <c r="B64"/>
  <c r="B63"/>
  <c r="B73"/>
  <c r="F6"/>
  <c r="F10"/>
  <c r="F17"/>
  <c r="F28"/>
  <c r="F47"/>
  <c r="F62"/>
  <c r="F63"/>
  <c r="F73"/>
  <c r="B74"/>
  <c r="H73"/>
  <c r="D73"/>
  <c r="D71"/>
  <c r="C71"/>
  <c r="H70"/>
  <c r="G70"/>
  <c r="D70"/>
  <c r="C70"/>
  <c r="H69"/>
  <c r="D69"/>
  <c r="C69"/>
  <c r="H68"/>
  <c r="D68"/>
  <c r="C68"/>
  <c r="H67"/>
  <c r="D67"/>
  <c r="H66"/>
  <c r="G66"/>
  <c r="D66"/>
  <c r="C66"/>
  <c r="H65"/>
  <c r="G65"/>
  <c r="D65"/>
  <c r="H64"/>
  <c r="G64"/>
  <c r="F64"/>
  <c r="D64"/>
  <c r="H63"/>
  <c r="D63"/>
  <c r="H62"/>
  <c r="D62"/>
  <c r="H52"/>
  <c r="H51"/>
  <c r="H50"/>
  <c r="H49"/>
  <c r="G49"/>
  <c r="H48"/>
  <c r="G48"/>
  <c r="H47"/>
  <c r="H46"/>
  <c r="G46"/>
  <c r="H45"/>
  <c r="G45"/>
  <c r="F45"/>
  <c r="H44"/>
  <c r="G44"/>
  <c r="H43"/>
  <c r="G43"/>
  <c r="H42"/>
  <c r="G42"/>
  <c r="H41"/>
  <c r="G41"/>
  <c r="H40"/>
  <c r="G40"/>
  <c r="H39"/>
  <c r="G39"/>
  <c r="H38"/>
  <c r="G38"/>
  <c r="H37"/>
  <c r="G37"/>
  <c r="H36"/>
  <c r="G36"/>
  <c r="H35"/>
  <c r="G35"/>
  <c r="H34"/>
  <c r="G34"/>
  <c r="F34"/>
  <c r="H33"/>
  <c r="H32"/>
  <c r="H31"/>
  <c r="G31"/>
  <c r="H30"/>
  <c r="G30"/>
  <c r="H29"/>
  <c r="G29"/>
  <c r="H28"/>
  <c r="G28"/>
  <c r="H27"/>
  <c r="G27"/>
  <c r="H26"/>
  <c r="G26"/>
  <c r="H25"/>
  <c r="G25"/>
  <c r="H24"/>
  <c r="G24"/>
  <c r="H23"/>
  <c r="G23"/>
  <c r="H22"/>
  <c r="G22"/>
  <c r="D22"/>
  <c r="C22"/>
  <c r="H21"/>
  <c r="D21"/>
  <c r="C21"/>
  <c r="H20"/>
  <c r="G20"/>
  <c r="D20"/>
  <c r="C20"/>
  <c r="H19"/>
  <c r="G19"/>
  <c r="D19"/>
  <c r="C19"/>
  <c r="H18"/>
  <c r="D18"/>
  <c r="C18"/>
  <c r="H17"/>
  <c r="D17"/>
  <c r="C17"/>
  <c r="H16"/>
  <c r="G16"/>
  <c r="D16"/>
  <c r="C16"/>
  <c r="H15"/>
  <c r="G15"/>
  <c r="D15"/>
  <c r="H14"/>
  <c r="G14"/>
  <c r="F14"/>
  <c r="D14"/>
  <c r="C14"/>
  <c r="H13"/>
  <c r="G13"/>
  <c r="D13"/>
  <c r="C13"/>
  <c r="H12"/>
  <c r="G12"/>
  <c r="D12"/>
  <c r="H11"/>
  <c r="G11"/>
  <c r="D11"/>
  <c r="H10"/>
  <c r="G10"/>
  <c r="D10"/>
  <c r="H9"/>
  <c r="G9"/>
  <c r="D9"/>
  <c r="C9"/>
  <c r="H8"/>
  <c r="G8"/>
  <c r="D8"/>
  <c r="C8"/>
  <c r="H7"/>
  <c r="G7"/>
  <c r="D7"/>
  <c r="C7"/>
  <c r="H6"/>
  <c r="G6"/>
  <c r="D6"/>
  <c r="C6"/>
  <c r="B57" i="11"/>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W6"/>
  <c r="V6"/>
  <c r="U6"/>
  <c r="T6"/>
  <c r="S6"/>
  <c r="R6"/>
  <c r="Q6"/>
  <c r="P6"/>
  <c r="O6"/>
  <c r="N6"/>
  <c r="M6"/>
  <c r="L6"/>
  <c r="K6"/>
  <c r="J6"/>
  <c r="I6"/>
  <c r="H6"/>
  <c r="G6"/>
  <c r="F6"/>
  <c r="E6"/>
  <c r="D6"/>
  <c r="C6"/>
  <c r="B6"/>
  <c r="C57" i="10"/>
  <c r="B57"/>
  <c r="C56"/>
  <c r="B56"/>
  <c r="C55"/>
  <c r="B55"/>
  <c r="C54"/>
  <c r="B54"/>
  <c r="C53"/>
  <c r="B53"/>
  <c r="C52"/>
  <c r="B52"/>
  <c r="C51"/>
  <c r="B51"/>
  <c r="C50"/>
  <c r="B50"/>
  <c r="C49"/>
  <c r="B49"/>
  <c r="C48"/>
  <c r="B48"/>
  <c r="C47"/>
  <c r="B47"/>
  <c r="C46"/>
  <c r="B46"/>
  <c r="C45"/>
  <c r="B45"/>
  <c r="C44"/>
  <c r="B44"/>
  <c r="C43"/>
  <c r="B43"/>
  <c r="C42"/>
  <c r="B42"/>
  <c r="C41"/>
  <c r="B41"/>
  <c r="C40"/>
  <c r="B40"/>
  <c r="C39"/>
  <c r="B39"/>
  <c r="C38"/>
  <c r="B38"/>
  <c r="C37"/>
  <c r="B37"/>
  <c r="C36"/>
  <c r="B36"/>
  <c r="C35"/>
  <c r="B35"/>
  <c r="C34"/>
  <c r="B34"/>
  <c r="C33"/>
  <c r="B33"/>
  <c r="C32"/>
  <c r="B32"/>
  <c r="C31"/>
  <c r="B31"/>
  <c r="C30"/>
  <c r="B30"/>
  <c r="C29"/>
  <c r="B29"/>
  <c r="C28"/>
  <c r="B28"/>
  <c r="C27"/>
  <c r="B27"/>
  <c r="C26"/>
  <c r="B26"/>
  <c r="C25"/>
  <c r="B25"/>
  <c r="C24"/>
  <c r="B24"/>
  <c r="C23"/>
  <c r="B23"/>
  <c r="C22"/>
  <c r="B22"/>
  <c r="C21"/>
  <c r="B21"/>
  <c r="C20"/>
  <c r="B20"/>
  <c r="C19"/>
  <c r="B19"/>
  <c r="C18"/>
  <c r="B18"/>
  <c r="C17"/>
  <c r="B17"/>
  <c r="C16"/>
  <c r="B16"/>
  <c r="C15"/>
  <c r="B15"/>
  <c r="C14"/>
  <c r="B14"/>
  <c r="C13"/>
  <c r="B13"/>
  <c r="C12"/>
  <c r="B12"/>
  <c r="C11"/>
  <c r="B11"/>
  <c r="C10"/>
  <c r="B10"/>
  <c r="C9"/>
  <c r="B9"/>
  <c r="C8"/>
  <c r="B8"/>
  <c r="C7"/>
  <c r="B7"/>
  <c r="AL6"/>
  <c r="AK6"/>
  <c r="AJ6"/>
  <c r="AI6"/>
  <c r="AH6"/>
  <c r="AG6"/>
  <c r="AF6"/>
  <c r="AE6"/>
  <c r="AD6"/>
  <c r="AC6"/>
  <c r="AB6"/>
  <c r="AA6"/>
  <c r="Z6"/>
  <c r="Y6"/>
  <c r="X6"/>
  <c r="W6"/>
  <c r="V6"/>
  <c r="U6"/>
  <c r="T6"/>
  <c r="S6"/>
  <c r="R6"/>
  <c r="Q6"/>
  <c r="P6"/>
  <c r="O6"/>
  <c r="N6"/>
  <c r="M6"/>
  <c r="L6"/>
  <c r="K6"/>
  <c r="J6"/>
  <c r="I6"/>
  <c r="H6"/>
  <c r="G6"/>
  <c r="F6"/>
  <c r="E6"/>
  <c r="D6"/>
  <c r="C6"/>
  <c r="B6"/>
  <c r="Z12" i="9"/>
  <c r="Z10"/>
  <c r="Z9"/>
  <c r="Z7"/>
  <c r="B29" i="7"/>
  <c r="Z101" i="9"/>
  <c r="Y101"/>
  <c r="X12"/>
  <c r="X10"/>
  <c r="X9"/>
  <c r="X7"/>
  <c r="B27" i="7"/>
  <c r="X101" i="9"/>
  <c r="W12"/>
  <c r="W10"/>
  <c r="W9"/>
  <c r="W7"/>
  <c r="B25" i="7"/>
  <c r="W101" i="9"/>
  <c r="V12"/>
  <c r="V10"/>
  <c r="V9"/>
  <c r="V7"/>
  <c r="B24" i="7"/>
  <c r="V101" i="9"/>
  <c r="U12"/>
  <c r="U10"/>
  <c r="U9"/>
  <c r="U7"/>
  <c r="B23" i="7"/>
  <c r="U101" i="9"/>
  <c r="T12"/>
  <c r="T10"/>
  <c r="T9"/>
  <c r="T7"/>
  <c r="B22" i="7"/>
  <c r="T101" i="9"/>
  <c r="S101"/>
  <c r="R101"/>
  <c r="Q12"/>
  <c r="Q10"/>
  <c r="Q9"/>
  <c r="Q7"/>
  <c r="B19" i="7"/>
  <c r="Q101" i="9"/>
  <c r="P12"/>
  <c r="P10"/>
  <c r="P9"/>
  <c r="P7"/>
  <c r="B18" i="7"/>
  <c r="P101" i="9"/>
  <c r="O12"/>
  <c r="O10"/>
  <c r="O9"/>
  <c r="O7"/>
  <c r="B17" i="7"/>
  <c r="O101" i="9"/>
  <c r="N12"/>
  <c r="N10"/>
  <c r="N9"/>
  <c r="N7"/>
  <c r="B16" i="7"/>
  <c r="N101" i="9"/>
  <c r="M12"/>
  <c r="M10"/>
  <c r="M9"/>
  <c r="M7"/>
  <c r="B15" i="7"/>
  <c r="M101" i="9"/>
  <c r="L12"/>
  <c r="L10"/>
  <c r="L9"/>
  <c r="L7"/>
  <c r="B14" i="7"/>
  <c r="L101" i="9"/>
  <c r="K12"/>
  <c r="K10"/>
  <c r="K9"/>
  <c r="K7"/>
  <c r="B13" i="7"/>
  <c r="K101" i="9"/>
  <c r="J12"/>
  <c r="J10"/>
  <c r="J9"/>
  <c r="J7"/>
  <c r="B12" i="7"/>
  <c r="J101" i="9"/>
  <c r="I12"/>
  <c r="I10"/>
  <c r="I9"/>
  <c r="I7"/>
  <c r="B11" i="7"/>
  <c r="I101" i="9"/>
  <c r="H12"/>
  <c r="H10"/>
  <c r="H9"/>
  <c r="H7"/>
  <c r="B10" i="7"/>
  <c r="H101" i="9"/>
  <c r="G12"/>
  <c r="G10"/>
  <c r="G9"/>
  <c r="G7"/>
  <c r="B9" i="7"/>
  <c r="G101" i="9"/>
  <c r="F12"/>
  <c r="F10"/>
  <c r="F9"/>
  <c r="F7"/>
  <c r="B8" i="7"/>
  <c r="F101" i="9"/>
  <c r="E12"/>
  <c r="E10"/>
  <c r="E9"/>
  <c r="E7"/>
  <c r="B7" i="7"/>
  <c r="E101" i="9"/>
  <c r="D101"/>
  <c r="C12"/>
  <c r="C10"/>
  <c r="C9"/>
  <c r="C7"/>
  <c r="B5" i="7"/>
  <c r="C101" i="9"/>
  <c r="B7"/>
  <c r="B31" i="7"/>
  <c r="B101" i="9"/>
  <c r="B99"/>
  <c r="Z98"/>
  <c r="Y98"/>
  <c r="X98"/>
  <c r="W98"/>
  <c r="V98"/>
  <c r="U98"/>
  <c r="T98"/>
  <c r="S98"/>
  <c r="R98"/>
  <c r="Q98"/>
  <c r="P98"/>
  <c r="O98"/>
  <c r="N98"/>
  <c r="M98"/>
  <c r="L98"/>
  <c r="K98"/>
  <c r="J98"/>
  <c r="I98"/>
  <c r="H98"/>
  <c r="G98"/>
  <c r="F98"/>
  <c r="E98"/>
  <c r="D98"/>
  <c r="C98"/>
  <c r="B98"/>
  <c r="B97"/>
  <c r="B96"/>
  <c r="B95"/>
  <c r="B94"/>
  <c r="B93"/>
  <c r="B92"/>
  <c r="B91"/>
  <c r="B90"/>
  <c r="Z89"/>
  <c r="Y89"/>
  <c r="X89"/>
  <c r="W89"/>
  <c r="V89"/>
  <c r="U89"/>
  <c r="T89"/>
  <c r="S89"/>
  <c r="R89"/>
  <c r="Q89"/>
  <c r="P89"/>
  <c r="O89"/>
  <c r="N89"/>
  <c r="M89"/>
  <c r="L89"/>
  <c r="K89"/>
  <c r="J89"/>
  <c r="I89"/>
  <c r="H89"/>
  <c r="G89"/>
  <c r="F89"/>
  <c r="E89"/>
  <c r="D89"/>
  <c r="C89"/>
  <c r="B89"/>
  <c r="B88"/>
  <c r="Z87"/>
  <c r="Y87"/>
  <c r="X87"/>
  <c r="W87"/>
  <c r="V87"/>
  <c r="U87"/>
  <c r="T87"/>
  <c r="S87"/>
  <c r="R87"/>
  <c r="Q87"/>
  <c r="P87"/>
  <c r="O87"/>
  <c r="N87"/>
  <c r="M87"/>
  <c r="L87"/>
  <c r="K87"/>
  <c r="J87"/>
  <c r="I87"/>
  <c r="H87"/>
  <c r="G87"/>
  <c r="F87"/>
  <c r="E87"/>
  <c r="D87"/>
  <c r="C87"/>
  <c r="B87"/>
  <c r="B86"/>
  <c r="B85"/>
  <c r="B84"/>
  <c r="B83"/>
  <c r="B82"/>
  <c r="Z81"/>
  <c r="Y81"/>
  <c r="X81"/>
  <c r="W81"/>
  <c r="V81"/>
  <c r="U81"/>
  <c r="T81"/>
  <c r="S81"/>
  <c r="R81"/>
  <c r="Q81"/>
  <c r="P81"/>
  <c r="O81"/>
  <c r="N81"/>
  <c r="M81"/>
  <c r="L81"/>
  <c r="K81"/>
  <c r="J81"/>
  <c r="I81"/>
  <c r="H81"/>
  <c r="G81"/>
  <c r="F81"/>
  <c r="E81"/>
  <c r="D81"/>
  <c r="C81"/>
  <c r="B81"/>
  <c r="B80"/>
  <c r="Z79"/>
  <c r="Y79"/>
  <c r="X79"/>
  <c r="W79"/>
  <c r="V79"/>
  <c r="U79"/>
  <c r="T79"/>
  <c r="S79"/>
  <c r="R79"/>
  <c r="Q79"/>
  <c r="P79"/>
  <c r="O79"/>
  <c r="N79"/>
  <c r="M79"/>
  <c r="L79"/>
  <c r="K79"/>
  <c r="J79"/>
  <c r="I79"/>
  <c r="H79"/>
  <c r="G79"/>
  <c r="F79"/>
  <c r="E79"/>
  <c r="D79"/>
  <c r="C79"/>
  <c r="B79"/>
  <c r="B78"/>
  <c r="B77"/>
  <c r="B76"/>
  <c r="B75"/>
  <c r="B74"/>
  <c r="Z73"/>
  <c r="Y73"/>
  <c r="X73"/>
  <c r="W73"/>
  <c r="V73"/>
  <c r="U73"/>
  <c r="T73"/>
  <c r="S73"/>
  <c r="R73"/>
  <c r="Q73"/>
  <c r="P73"/>
  <c r="O73"/>
  <c r="N73"/>
  <c r="M73"/>
  <c r="L73"/>
  <c r="K73"/>
  <c r="J73"/>
  <c r="I73"/>
  <c r="H73"/>
  <c r="G73"/>
  <c r="F73"/>
  <c r="E73"/>
  <c r="D73"/>
  <c r="C73"/>
  <c r="B73"/>
  <c r="B72"/>
  <c r="Z71"/>
  <c r="Y71"/>
  <c r="X71"/>
  <c r="W71"/>
  <c r="V71"/>
  <c r="U71"/>
  <c r="T71"/>
  <c r="S71"/>
  <c r="R71"/>
  <c r="Q71"/>
  <c r="P71"/>
  <c r="O71"/>
  <c r="N71"/>
  <c r="M71"/>
  <c r="L71"/>
  <c r="K71"/>
  <c r="J71"/>
  <c r="I71"/>
  <c r="H71"/>
  <c r="G71"/>
  <c r="F71"/>
  <c r="E71"/>
  <c r="D71"/>
  <c r="C71"/>
  <c r="B71"/>
  <c r="B70"/>
  <c r="B69"/>
  <c r="B68"/>
  <c r="B67"/>
  <c r="B66"/>
  <c r="B65"/>
  <c r="Z64"/>
  <c r="Y64"/>
  <c r="X64"/>
  <c r="W64"/>
  <c r="V64"/>
  <c r="U64"/>
  <c r="T64"/>
  <c r="S64"/>
  <c r="R64"/>
  <c r="Q64"/>
  <c r="P64"/>
  <c r="O64"/>
  <c r="N64"/>
  <c r="M64"/>
  <c r="L64"/>
  <c r="K64"/>
  <c r="J64"/>
  <c r="I64"/>
  <c r="H64"/>
  <c r="G64"/>
  <c r="F64"/>
  <c r="E64"/>
  <c r="D64"/>
  <c r="C64"/>
  <c r="B64"/>
  <c r="B63"/>
  <c r="Z62"/>
  <c r="Y62"/>
  <c r="X62"/>
  <c r="W62"/>
  <c r="V62"/>
  <c r="U62"/>
  <c r="T62"/>
  <c r="S62"/>
  <c r="R62"/>
  <c r="Q62"/>
  <c r="P62"/>
  <c r="O62"/>
  <c r="N62"/>
  <c r="M62"/>
  <c r="L62"/>
  <c r="K62"/>
  <c r="J62"/>
  <c r="I62"/>
  <c r="H62"/>
  <c r="G62"/>
  <c r="F62"/>
  <c r="E62"/>
  <c r="D62"/>
  <c r="C62"/>
  <c r="B62"/>
  <c r="B61"/>
  <c r="B60"/>
  <c r="B59"/>
  <c r="B58"/>
  <c r="B57"/>
  <c r="B56"/>
  <c r="B55"/>
  <c r="B54"/>
  <c r="Z53"/>
  <c r="Y53"/>
  <c r="X53"/>
  <c r="W53"/>
  <c r="V53"/>
  <c r="U53"/>
  <c r="T53"/>
  <c r="S53"/>
  <c r="R53"/>
  <c r="Q53"/>
  <c r="P53"/>
  <c r="O53"/>
  <c r="N53"/>
  <c r="M53"/>
  <c r="L53"/>
  <c r="K53"/>
  <c r="J53"/>
  <c r="I53"/>
  <c r="H53"/>
  <c r="G53"/>
  <c r="F53"/>
  <c r="E53"/>
  <c r="D53"/>
  <c r="C53"/>
  <c r="B53"/>
  <c r="B52"/>
  <c r="Z51"/>
  <c r="Y51"/>
  <c r="X51"/>
  <c r="W51"/>
  <c r="V51"/>
  <c r="U51"/>
  <c r="T51"/>
  <c r="S51"/>
  <c r="R51"/>
  <c r="Q51"/>
  <c r="P51"/>
  <c r="O51"/>
  <c r="N51"/>
  <c r="M51"/>
  <c r="L51"/>
  <c r="K51"/>
  <c r="J51"/>
  <c r="I51"/>
  <c r="H51"/>
  <c r="G51"/>
  <c r="F51"/>
  <c r="E51"/>
  <c r="D51"/>
  <c r="C51"/>
  <c r="B51"/>
  <c r="B50"/>
  <c r="B49"/>
  <c r="B48"/>
  <c r="B47"/>
  <c r="Z46"/>
  <c r="Y46"/>
  <c r="X46"/>
  <c r="W46"/>
  <c r="V46"/>
  <c r="U46"/>
  <c r="T46"/>
  <c r="S46"/>
  <c r="R46"/>
  <c r="Q46"/>
  <c r="P46"/>
  <c r="O46"/>
  <c r="N46"/>
  <c r="M46"/>
  <c r="L46"/>
  <c r="K46"/>
  <c r="J46"/>
  <c r="I46"/>
  <c r="H46"/>
  <c r="G46"/>
  <c r="F46"/>
  <c r="E46"/>
  <c r="D46"/>
  <c r="C46"/>
  <c r="B46"/>
  <c r="B45"/>
  <c r="Z44"/>
  <c r="Y44"/>
  <c r="X44"/>
  <c r="W44"/>
  <c r="V44"/>
  <c r="U44"/>
  <c r="T44"/>
  <c r="S44"/>
  <c r="R44"/>
  <c r="Q44"/>
  <c r="P44"/>
  <c r="O44"/>
  <c r="N44"/>
  <c r="M44"/>
  <c r="L44"/>
  <c r="K44"/>
  <c r="J44"/>
  <c r="I44"/>
  <c r="H44"/>
  <c r="G44"/>
  <c r="F44"/>
  <c r="E44"/>
  <c r="D44"/>
  <c r="C44"/>
  <c r="B44"/>
  <c r="B43"/>
  <c r="B42"/>
  <c r="B41"/>
  <c r="B40"/>
  <c r="B39"/>
  <c r="B38"/>
  <c r="Z37"/>
  <c r="Y37"/>
  <c r="X37"/>
  <c r="W37"/>
  <c r="V37"/>
  <c r="U37"/>
  <c r="T37"/>
  <c r="S37"/>
  <c r="R37"/>
  <c r="Q37"/>
  <c r="P37"/>
  <c r="O37"/>
  <c r="N37"/>
  <c r="M37"/>
  <c r="L37"/>
  <c r="K37"/>
  <c r="J37"/>
  <c r="I37"/>
  <c r="H37"/>
  <c r="G37"/>
  <c r="F37"/>
  <c r="E37"/>
  <c r="D37"/>
  <c r="C37"/>
  <c r="B37"/>
  <c r="B36"/>
  <c r="Z35"/>
  <c r="Y35"/>
  <c r="X35"/>
  <c r="W35"/>
  <c r="V35"/>
  <c r="U35"/>
  <c r="T35"/>
  <c r="S35"/>
  <c r="R35"/>
  <c r="Q35"/>
  <c r="P35"/>
  <c r="O35"/>
  <c r="N35"/>
  <c r="M35"/>
  <c r="L35"/>
  <c r="K35"/>
  <c r="J35"/>
  <c r="I35"/>
  <c r="H35"/>
  <c r="G35"/>
  <c r="F35"/>
  <c r="E35"/>
  <c r="D35"/>
  <c r="C35"/>
  <c r="B35"/>
  <c r="B34"/>
  <c r="B33"/>
  <c r="B32"/>
  <c r="B31"/>
  <c r="B30"/>
  <c r="B29"/>
  <c r="B28"/>
  <c r="B27"/>
  <c r="B26"/>
  <c r="Z25"/>
  <c r="Y25"/>
  <c r="X25"/>
  <c r="W25"/>
  <c r="V25"/>
  <c r="U25"/>
  <c r="T25"/>
  <c r="S25"/>
  <c r="R25"/>
  <c r="Q25"/>
  <c r="P25"/>
  <c r="O25"/>
  <c r="N25"/>
  <c r="M25"/>
  <c r="L25"/>
  <c r="K25"/>
  <c r="J25"/>
  <c r="I25"/>
  <c r="H25"/>
  <c r="G25"/>
  <c r="F25"/>
  <c r="E25"/>
  <c r="D25"/>
  <c r="C25"/>
  <c r="B25"/>
  <c r="B24"/>
  <c r="Z23"/>
  <c r="Y23"/>
  <c r="X23"/>
  <c r="W23"/>
  <c r="V23"/>
  <c r="U23"/>
  <c r="T23"/>
  <c r="S23"/>
  <c r="R23"/>
  <c r="Q23"/>
  <c r="P23"/>
  <c r="O23"/>
  <c r="N23"/>
  <c r="M23"/>
  <c r="L23"/>
  <c r="K23"/>
  <c r="J23"/>
  <c r="I23"/>
  <c r="H23"/>
  <c r="G23"/>
  <c r="F23"/>
  <c r="E23"/>
  <c r="D23"/>
  <c r="C23"/>
  <c r="B23"/>
  <c r="B22"/>
  <c r="B21"/>
  <c r="B20"/>
  <c r="B19"/>
  <c r="B18"/>
  <c r="B17"/>
  <c r="B16"/>
  <c r="B15"/>
  <c r="B14"/>
  <c r="B13"/>
  <c r="Y12"/>
  <c r="S12"/>
  <c r="R12"/>
  <c r="D12"/>
  <c r="B12"/>
  <c r="B11"/>
  <c r="Y10"/>
  <c r="S10"/>
  <c r="R10"/>
  <c r="D10"/>
  <c r="B10"/>
  <c r="Y9"/>
  <c r="S9"/>
  <c r="R9"/>
  <c r="D9"/>
  <c r="B9"/>
  <c r="B8"/>
  <c r="Y7"/>
  <c r="S7"/>
  <c r="R7"/>
  <c r="D7"/>
  <c r="AB101" i="8"/>
  <c r="AA101"/>
  <c r="Z12"/>
  <c r="Z10"/>
  <c r="Z9"/>
  <c r="Z7"/>
  <c r="Z101"/>
  <c r="Y12"/>
  <c r="Y10"/>
  <c r="Y9"/>
  <c r="Y7"/>
  <c r="Y101"/>
  <c r="X101"/>
  <c r="W12"/>
  <c r="W10"/>
  <c r="W9"/>
  <c r="W7"/>
  <c r="W101"/>
  <c r="V12"/>
  <c r="V10"/>
  <c r="V9"/>
  <c r="V7"/>
  <c r="V101"/>
  <c r="U12"/>
  <c r="U10"/>
  <c r="U9"/>
  <c r="U7"/>
  <c r="U101"/>
  <c r="C22" i="3"/>
  <c r="T9" i="8"/>
  <c r="T7"/>
  <c r="T101"/>
  <c r="S101"/>
  <c r="R101"/>
  <c r="Q101"/>
  <c r="P12"/>
  <c r="P10"/>
  <c r="P9"/>
  <c r="P7"/>
  <c r="P101"/>
  <c r="O12"/>
  <c r="O10"/>
  <c r="O9"/>
  <c r="O7"/>
  <c r="O101"/>
  <c r="N12"/>
  <c r="N10"/>
  <c r="N9"/>
  <c r="N7"/>
  <c r="N101"/>
  <c r="M12"/>
  <c r="M10"/>
  <c r="M9"/>
  <c r="M7"/>
  <c r="M101"/>
  <c r="L12"/>
  <c r="L10"/>
  <c r="L9"/>
  <c r="L7"/>
  <c r="L101"/>
  <c r="K12"/>
  <c r="K10"/>
  <c r="K9"/>
  <c r="K7"/>
  <c r="K101"/>
  <c r="J12"/>
  <c r="J10"/>
  <c r="J9"/>
  <c r="J7"/>
  <c r="J101"/>
  <c r="I12"/>
  <c r="I10"/>
  <c r="I9"/>
  <c r="I7"/>
  <c r="I101"/>
  <c r="H12"/>
  <c r="H10"/>
  <c r="H9"/>
  <c r="H7"/>
  <c r="H101"/>
  <c r="G12"/>
  <c r="G10"/>
  <c r="G9"/>
  <c r="G7"/>
  <c r="G101"/>
  <c r="F101"/>
  <c r="E12"/>
  <c r="E10"/>
  <c r="E9"/>
  <c r="E7"/>
  <c r="E101"/>
  <c r="D12"/>
  <c r="D10"/>
  <c r="D9"/>
  <c r="D7"/>
  <c r="D101"/>
  <c r="C5" i="3"/>
  <c r="C12" i="8"/>
  <c r="C10"/>
  <c r="C9"/>
  <c r="C7"/>
  <c r="C101"/>
  <c r="C33" i="3"/>
  <c r="B7" i="8"/>
  <c r="B101"/>
  <c r="T99"/>
  <c r="C99"/>
  <c r="B99"/>
  <c r="AB98"/>
  <c r="AA98"/>
  <c r="Z98"/>
  <c r="Y98"/>
  <c r="X98"/>
  <c r="W98"/>
  <c r="V98"/>
  <c r="U98"/>
  <c r="T98"/>
  <c r="S98"/>
  <c r="R98"/>
  <c r="Q98"/>
  <c r="P98"/>
  <c r="O98"/>
  <c r="N98"/>
  <c r="M98"/>
  <c r="L98"/>
  <c r="K98"/>
  <c r="J98"/>
  <c r="I98"/>
  <c r="H98"/>
  <c r="G98"/>
  <c r="F98"/>
  <c r="E98"/>
  <c r="D98"/>
  <c r="C98"/>
  <c r="B98"/>
  <c r="T97"/>
  <c r="C97"/>
  <c r="B97"/>
  <c r="T96"/>
  <c r="C96"/>
  <c r="B96"/>
  <c r="T95"/>
  <c r="C95"/>
  <c r="B95"/>
  <c r="T94"/>
  <c r="C94"/>
  <c r="B94"/>
  <c r="T93"/>
  <c r="C93"/>
  <c r="B93"/>
  <c r="T92"/>
  <c r="C92"/>
  <c r="B92"/>
  <c r="T91"/>
  <c r="C91"/>
  <c r="B91"/>
  <c r="T90"/>
  <c r="C90"/>
  <c r="B90"/>
  <c r="AB89"/>
  <c r="AA89"/>
  <c r="Z89"/>
  <c r="Y89"/>
  <c r="X89"/>
  <c r="W89"/>
  <c r="V89"/>
  <c r="U89"/>
  <c r="T89"/>
  <c r="S89"/>
  <c r="R89"/>
  <c r="Q89"/>
  <c r="P89"/>
  <c r="O89"/>
  <c r="N89"/>
  <c r="M89"/>
  <c r="L89"/>
  <c r="K89"/>
  <c r="J89"/>
  <c r="I89"/>
  <c r="H89"/>
  <c r="G89"/>
  <c r="F89"/>
  <c r="E89"/>
  <c r="D89"/>
  <c r="C89"/>
  <c r="B89"/>
  <c r="T88"/>
  <c r="C88"/>
  <c r="B88"/>
  <c r="AB87"/>
  <c r="AA87"/>
  <c r="Z87"/>
  <c r="Y87"/>
  <c r="X87"/>
  <c r="W87"/>
  <c r="V87"/>
  <c r="U87"/>
  <c r="T87"/>
  <c r="S87"/>
  <c r="R87"/>
  <c r="Q87"/>
  <c r="P87"/>
  <c r="O87"/>
  <c r="N87"/>
  <c r="M87"/>
  <c r="L87"/>
  <c r="K87"/>
  <c r="J87"/>
  <c r="I87"/>
  <c r="H87"/>
  <c r="G87"/>
  <c r="F87"/>
  <c r="E87"/>
  <c r="D87"/>
  <c r="C87"/>
  <c r="B87"/>
  <c r="T86"/>
  <c r="C86"/>
  <c r="B86"/>
  <c r="T85"/>
  <c r="C85"/>
  <c r="B85"/>
  <c r="T84"/>
  <c r="C84"/>
  <c r="B84"/>
  <c r="T83"/>
  <c r="C83"/>
  <c r="B83"/>
  <c r="T82"/>
  <c r="C82"/>
  <c r="B82"/>
  <c r="AB81"/>
  <c r="AA81"/>
  <c r="Z81"/>
  <c r="Y81"/>
  <c r="X81"/>
  <c r="W81"/>
  <c r="V81"/>
  <c r="U81"/>
  <c r="T81"/>
  <c r="S81"/>
  <c r="R81"/>
  <c r="Q81"/>
  <c r="P81"/>
  <c r="O81"/>
  <c r="N81"/>
  <c r="M81"/>
  <c r="L81"/>
  <c r="K81"/>
  <c r="J81"/>
  <c r="I81"/>
  <c r="H81"/>
  <c r="G81"/>
  <c r="F81"/>
  <c r="E81"/>
  <c r="D81"/>
  <c r="C81"/>
  <c r="B81"/>
  <c r="T80"/>
  <c r="C80"/>
  <c r="B80"/>
  <c r="AB79"/>
  <c r="AA79"/>
  <c r="Z79"/>
  <c r="Y79"/>
  <c r="X79"/>
  <c r="W79"/>
  <c r="V79"/>
  <c r="U79"/>
  <c r="T79"/>
  <c r="S79"/>
  <c r="R79"/>
  <c r="Q79"/>
  <c r="P79"/>
  <c r="O79"/>
  <c r="N79"/>
  <c r="M79"/>
  <c r="L79"/>
  <c r="K79"/>
  <c r="J79"/>
  <c r="I79"/>
  <c r="H79"/>
  <c r="G79"/>
  <c r="F79"/>
  <c r="E79"/>
  <c r="D79"/>
  <c r="C79"/>
  <c r="B79"/>
  <c r="T78"/>
  <c r="C78"/>
  <c r="B78"/>
  <c r="T77"/>
  <c r="C77"/>
  <c r="B77"/>
  <c r="T76"/>
  <c r="C76"/>
  <c r="B76"/>
  <c r="T75"/>
  <c r="C75"/>
  <c r="B75"/>
  <c r="T74"/>
  <c r="C74"/>
  <c r="B74"/>
  <c r="AB73"/>
  <c r="AA73"/>
  <c r="Z73"/>
  <c r="Y73"/>
  <c r="X73"/>
  <c r="W73"/>
  <c r="V73"/>
  <c r="U73"/>
  <c r="T73"/>
  <c r="S73"/>
  <c r="R73"/>
  <c r="Q73"/>
  <c r="P73"/>
  <c r="O73"/>
  <c r="N73"/>
  <c r="M73"/>
  <c r="L73"/>
  <c r="K73"/>
  <c r="J73"/>
  <c r="I73"/>
  <c r="H73"/>
  <c r="G73"/>
  <c r="F73"/>
  <c r="E73"/>
  <c r="D73"/>
  <c r="C73"/>
  <c r="B73"/>
  <c r="T72"/>
  <c r="C72"/>
  <c r="B72"/>
  <c r="AB71"/>
  <c r="AA71"/>
  <c r="Z71"/>
  <c r="Y71"/>
  <c r="X71"/>
  <c r="W71"/>
  <c r="V71"/>
  <c r="U71"/>
  <c r="T71"/>
  <c r="S71"/>
  <c r="R71"/>
  <c r="Q71"/>
  <c r="P71"/>
  <c r="O71"/>
  <c r="N71"/>
  <c r="M71"/>
  <c r="L71"/>
  <c r="K71"/>
  <c r="J71"/>
  <c r="I71"/>
  <c r="H71"/>
  <c r="G71"/>
  <c r="F71"/>
  <c r="E71"/>
  <c r="D71"/>
  <c r="C71"/>
  <c r="B71"/>
  <c r="T70"/>
  <c r="C70"/>
  <c r="B70"/>
  <c r="T69"/>
  <c r="C69"/>
  <c r="B69"/>
  <c r="T68"/>
  <c r="C68"/>
  <c r="B68"/>
  <c r="T67"/>
  <c r="C67"/>
  <c r="B67"/>
  <c r="T66"/>
  <c r="C66"/>
  <c r="B66"/>
  <c r="T65"/>
  <c r="C65"/>
  <c r="B65"/>
  <c r="AB64"/>
  <c r="AA64"/>
  <c r="Z64"/>
  <c r="Y64"/>
  <c r="X64"/>
  <c r="W64"/>
  <c r="V64"/>
  <c r="U64"/>
  <c r="T64"/>
  <c r="S64"/>
  <c r="R64"/>
  <c r="Q64"/>
  <c r="P64"/>
  <c r="O64"/>
  <c r="N64"/>
  <c r="M64"/>
  <c r="L64"/>
  <c r="K64"/>
  <c r="J64"/>
  <c r="I64"/>
  <c r="H64"/>
  <c r="G64"/>
  <c r="F64"/>
  <c r="E64"/>
  <c r="D64"/>
  <c r="C64"/>
  <c r="B64"/>
  <c r="T63"/>
  <c r="C63"/>
  <c r="B63"/>
  <c r="AB62"/>
  <c r="AA62"/>
  <c r="Z62"/>
  <c r="Y62"/>
  <c r="X62"/>
  <c r="W62"/>
  <c r="V62"/>
  <c r="U62"/>
  <c r="T62"/>
  <c r="S62"/>
  <c r="R62"/>
  <c r="Q62"/>
  <c r="P62"/>
  <c r="O62"/>
  <c r="N62"/>
  <c r="M62"/>
  <c r="L62"/>
  <c r="K62"/>
  <c r="J62"/>
  <c r="I62"/>
  <c r="H62"/>
  <c r="G62"/>
  <c r="F62"/>
  <c r="E62"/>
  <c r="D62"/>
  <c r="C62"/>
  <c r="B62"/>
  <c r="T61"/>
  <c r="C61"/>
  <c r="B61"/>
  <c r="T60"/>
  <c r="C60"/>
  <c r="B60"/>
  <c r="T59"/>
  <c r="C59"/>
  <c r="B59"/>
  <c r="T58"/>
  <c r="C58"/>
  <c r="B58"/>
  <c r="T57"/>
  <c r="C57"/>
  <c r="B57"/>
  <c r="T56"/>
  <c r="C56"/>
  <c r="B56"/>
  <c r="T55"/>
  <c r="C55"/>
  <c r="B55"/>
  <c r="T54"/>
  <c r="C54"/>
  <c r="B54"/>
  <c r="AB53"/>
  <c r="AA53"/>
  <c r="Z53"/>
  <c r="Y53"/>
  <c r="X53"/>
  <c r="W53"/>
  <c r="V53"/>
  <c r="U53"/>
  <c r="T53"/>
  <c r="S53"/>
  <c r="R53"/>
  <c r="Q53"/>
  <c r="P53"/>
  <c r="O53"/>
  <c r="N53"/>
  <c r="M53"/>
  <c r="L53"/>
  <c r="K53"/>
  <c r="J53"/>
  <c r="I53"/>
  <c r="H53"/>
  <c r="G53"/>
  <c r="F53"/>
  <c r="E53"/>
  <c r="D53"/>
  <c r="C53"/>
  <c r="B53"/>
  <c r="T52"/>
  <c r="C52"/>
  <c r="B52"/>
  <c r="AB51"/>
  <c r="AA51"/>
  <c r="Z51"/>
  <c r="Y51"/>
  <c r="X51"/>
  <c r="W51"/>
  <c r="V51"/>
  <c r="U51"/>
  <c r="T51"/>
  <c r="S51"/>
  <c r="R51"/>
  <c r="Q51"/>
  <c r="P51"/>
  <c r="O51"/>
  <c r="N51"/>
  <c r="M51"/>
  <c r="L51"/>
  <c r="K51"/>
  <c r="J51"/>
  <c r="I51"/>
  <c r="H51"/>
  <c r="G51"/>
  <c r="F51"/>
  <c r="E51"/>
  <c r="D51"/>
  <c r="C51"/>
  <c r="B51"/>
  <c r="T50"/>
  <c r="C50"/>
  <c r="B50"/>
  <c r="T49"/>
  <c r="C49"/>
  <c r="B49"/>
  <c r="T48"/>
  <c r="C48"/>
  <c r="B48"/>
  <c r="T47"/>
  <c r="C47"/>
  <c r="B47"/>
  <c r="AB46"/>
  <c r="AA46"/>
  <c r="Z46"/>
  <c r="Y46"/>
  <c r="X46"/>
  <c r="W46"/>
  <c r="V46"/>
  <c r="U46"/>
  <c r="T46"/>
  <c r="S46"/>
  <c r="R46"/>
  <c r="Q46"/>
  <c r="P46"/>
  <c r="O46"/>
  <c r="N46"/>
  <c r="M46"/>
  <c r="L46"/>
  <c r="K46"/>
  <c r="J46"/>
  <c r="I46"/>
  <c r="H46"/>
  <c r="G46"/>
  <c r="F46"/>
  <c r="E46"/>
  <c r="D46"/>
  <c r="C46"/>
  <c r="B46"/>
  <c r="T45"/>
  <c r="C45"/>
  <c r="B45"/>
  <c r="AB44"/>
  <c r="AA44"/>
  <c r="Z44"/>
  <c r="Y44"/>
  <c r="X44"/>
  <c r="W44"/>
  <c r="V44"/>
  <c r="U44"/>
  <c r="T44"/>
  <c r="S44"/>
  <c r="R44"/>
  <c r="Q44"/>
  <c r="P44"/>
  <c r="O44"/>
  <c r="N44"/>
  <c r="M44"/>
  <c r="L44"/>
  <c r="K44"/>
  <c r="J44"/>
  <c r="I44"/>
  <c r="H44"/>
  <c r="G44"/>
  <c r="F44"/>
  <c r="E44"/>
  <c r="D44"/>
  <c r="C44"/>
  <c r="B44"/>
  <c r="T43"/>
  <c r="C43"/>
  <c r="B43"/>
  <c r="T42"/>
  <c r="C42"/>
  <c r="B42"/>
  <c r="T41"/>
  <c r="C41"/>
  <c r="B41"/>
  <c r="T40"/>
  <c r="C40"/>
  <c r="B40"/>
  <c r="T39"/>
  <c r="C39"/>
  <c r="B39"/>
  <c r="T38"/>
  <c r="C38"/>
  <c r="B38"/>
  <c r="AB37"/>
  <c r="AA37"/>
  <c r="Z37"/>
  <c r="Y37"/>
  <c r="X37"/>
  <c r="W37"/>
  <c r="V37"/>
  <c r="U37"/>
  <c r="T37"/>
  <c r="S37"/>
  <c r="R37"/>
  <c r="Q37"/>
  <c r="P37"/>
  <c r="O37"/>
  <c r="N37"/>
  <c r="M37"/>
  <c r="L37"/>
  <c r="K37"/>
  <c r="J37"/>
  <c r="I37"/>
  <c r="H37"/>
  <c r="G37"/>
  <c r="F37"/>
  <c r="E37"/>
  <c r="D37"/>
  <c r="C37"/>
  <c r="B37"/>
  <c r="T36"/>
  <c r="C36"/>
  <c r="B36"/>
  <c r="AB35"/>
  <c r="AA35"/>
  <c r="Z35"/>
  <c r="Y35"/>
  <c r="X35"/>
  <c r="W35"/>
  <c r="V35"/>
  <c r="U35"/>
  <c r="T35"/>
  <c r="S35"/>
  <c r="R35"/>
  <c r="Q35"/>
  <c r="P35"/>
  <c r="O35"/>
  <c r="N35"/>
  <c r="M35"/>
  <c r="L35"/>
  <c r="K35"/>
  <c r="J35"/>
  <c r="I35"/>
  <c r="H35"/>
  <c r="G35"/>
  <c r="F35"/>
  <c r="E35"/>
  <c r="D35"/>
  <c r="C35"/>
  <c r="B35"/>
  <c r="T34"/>
  <c r="C34"/>
  <c r="B34"/>
  <c r="T33"/>
  <c r="C33"/>
  <c r="B33"/>
  <c r="T32"/>
  <c r="C32"/>
  <c r="B32"/>
  <c r="T31"/>
  <c r="C31"/>
  <c r="B31"/>
  <c r="T30"/>
  <c r="C30"/>
  <c r="B30"/>
  <c r="T29"/>
  <c r="C29"/>
  <c r="B29"/>
  <c r="T28"/>
  <c r="C28"/>
  <c r="B28"/>
  <c r="T27"/>
  <c r="C27"/>
  <c r="B27"/>
  <c r="T26"/>
  <c r="C26"/>
  <c r="B26"/>
  <c r="AB25"/>
  <c r="AA25"/>
  <c r="Z25"/>
  <c r="Y25"/>
  <c r="X25"/>
  <c r="W25"/>
  <c r="V25"/>
  <c r="U25"/>
  <c r="T25"/>
  <c r="S25"/>
  <c r="R25"/>
  <c r="Q25"/>
  <c r="P25"/>
  <c r="O25"/>
  <c r="N25"/>
  <c r="M25"/>
  <c r="L25"/>
  <c r="K25"/>
  <c r="J25"/>
  <c r="I25"/>
  <c r="H25"/>
  <c r="G25"/>
  <c r="F25"/>
  <c r="E25"/>
  <c r="D25"/>
  <c r="C25"/>
  <c r="B25"/>
  <c r="T24"/>
  <c r="C24"/>
  <c r="B24"/>
  <c r="AB23"/>
  <c r="AA23"/>
  <c r="Z23"/>
  <c r="Y23"/>
  <c r="X23"/>
  <c r="W23"/>
  <c r="V23"/>
  <c r="U23"/>
  <c r="T23"/>
  <c r="S23"/>
  <c r="R23"/>
  <c r="Q23"/>
  <c r="P23"/>
  <c r="O23"/>
  <c r="N23"/>
  <c r="M23"/>
  <c r="L23"/>
  <c r="K23"/>
  <c r="J23"/>
  <c r="I23"/>
  <c r="H23"/>
  <c r="G23"/>
  <c r="F23"/>
  <c r="E23"/>
  <c r="D23"/>
  <c r="C23"/>
  <c r="B23"/>
  <c r="T22"/>
  <c r="C22"/>
  <c r="B22"/>
  <c r="T21"/>
  <c r="C21"/>
  <c r="B21"/>
  <c r="T20"/>
  <c r="C20"/>
  <c r="B20"/>
  <c r="T19"/>
  <c r="C19"/>
  <c r="B19"/>
  <c r="T18"/>
  <c r="C18"/>
  <c r="B18"/>
  <c r="T17"/>
  <c r="C17"/>
  <c r="B17"/>
  <c r="T16"/>
  <c r="C16"/>
  <c r="B16"/>
  <c r="T15"/>
  <c r="C15"/>
  <c r="B15"/>
  <c r="T14"/>
  <c r="C14"/>
  <c r="B14"/>
  <c r="T13"/>
  <c r="C13"/>
  <c r="B13"/>
  <c r="AB12"/>
  <c r="AA12"/>
  <c r="X12"/>
  <c r="T12"/>
  <c r="S12"/>
  <c r="R12"/>
  <c r="Q12"/>
  <c r="F12"/>
  <c r="B12"/>
  <c r="T11"/>
  <c r="C11"/>
  <c r="B11"/>
  <c r="AB10"/>
  <c r="AA10"/>
  <c r="X10"/>
  <c r="T10"/>
  <c r="S10"/>
  <c r="R10"/>
  <c r="Q10"/>
  <c r="F10"/>
  <c r="B10"/>
  <c r="AB9"/>
  <c r="AA9"/>
  <c r="X9"/>
  <c r="S9"/>
  <c r="R9"/>
  <c r="Q9"/>
  <c r="F9"/>
  <c r="B9"/>
  <c r="T8"/>
  <c r="C8"/>
  <c r="B8"/>
  <c r="AB7"/>
  <c r="AA7"/>
  <c r="X7"/>
  <c r="S7"/>
  <c r="R7"/>
  <c r="Q7"/>
  <c r="F7"/>
  <c r="C6" i="4"/>
  <c r="C18"/>
  <c r="C27"/>
  <c r="C38"/>
  <c r="C50"/>
  <c r="C61"/>
  <c r="C72"/>
  <c r="C84"/>
  <c r="C106"/>
  <c r="C116"/>
  <c r="C125"/>
  <c r="C149"/>
  <c r="C164"/>
  <c r="C170"/>
  <c r="C177"/>
  <c r="C184"/>
  <c r="C191"/>
  <c r="C198"/>
  <c r="C205"/>
  <c r="C219"/>
  <c r="C5"/>
  <c r="C254"/>
  <c r="C253"/>
  <c r="C269"/>
  <c r="C287"/>
  <c r="C295"/>
  <c r="C304"/>
  <c r="C265"/>
  <c r="C357"/>
  <c r="C362"/>
  <c r="C371"/>
  <c r="C391"/>
  <c r="C395"/>
  <c r="C401"/>
  <c r="C356"/>
  <c r="C410"/>
  <c r="C429"/>
  <c r="C443"/>
  <c r="C458"/>
  <c r="C409"/>
  <c r="C464"/>
  <c r="C480"/>
  <c r="C488"/>
  <c r="C508"/>
  <c r="C463"/>
  <c r="C521"/>
  <c r="C535"/>
  <c r="C545"/>
  <c r="C557"/>
  <c r="C567"/>
  <c r="C575"/>
  <c r="C582"/>
  <c r="C590"/>
  <c r="C599"/>
  <c r="C604"/>
  <c r="C607"/>
  <c r="C610"/>
  <c r="C616"/>
  <c r="C619"/>
  <c r="C628"/>
  <c r="C520"/>
  <c r="C641"/>
  <c r="C646"/>
  <c r="C660"/>
  <c r="C664"/>
  <c r="C679"/>
  <c r="C688"/>
  <c r="C692"/>
  <c r="C696"/>
  <c r="C699"/>
  <c r="C708"/>
  <c r="C710"/>
  <c r="C640"/>
  <c r="C713"/>
  <c r="C723"/>
  <c r="C727"/>
  <c r="C735"/>
  <c r="C740"/>
  <c r="C761"/>
  <c r="C712"/>
  <c r="C786"/>
  <c r="C798"/>
  <c r="C785"/>
  <c r="C805"/>
  <c r="C831"/>
  <c r="C856"/>
  <c r="C884"/>
  <c r="C895"/>
  <c r="C909"/>
  <c r="C804"/>
  <c r="C916"/>
  <c r="C959"/>
  <c r="C915"/>
  <c r="C1011"/>
  <c r="C979"/>
  <c r="C1046"/>
  <c r="C1045"/>
  <c r="C1091"/>
  <c r="C1118"/>
  <c r="C1090"/>
  <c r="C1135"/>
  <c r="C1134"/>
  <c r="C1155"/>
  <c r="C1154"/>
  <c r="C1208"/>
  <c r="C1220"/>
  <c r="C1207"/>
  <c r="C1266"/>
  <c r="C1265"/>
  <c r="C1273"/>
  <c r="C1278"/>
  <c r="R31" i="7"/>
  <c r="Q31"/>
  <c r="P31"/>
  <c r="O31"/>
  <c r="N31"/>
  <c r="M31"/>
  <c r="L31"/>
  <c r="K31"/>
  <c r="J31"/>
  <c r="I31"/>
  <c r="H31"/>
  <c r="G31"/>
  <c r="F31"/>
  <c r="E31"/>
  <c r="D31"/>
  <c r="C31"/>
  <c r="R29"/>
  <c r="R28"/>
  <c r="B28"/>
  <c r="R27"/>
  <c r="R26"/>
  <c r="B26"/>
  <c r="R25"/>
  <c r="R24"/>
  <c r="R23"/>
  <c r="R22"/>
  <c r="R21"/>
  <c r="B21"/>
  <c r="R20"/>
  <c r="B20"/>
  <c r="R19"/>
  <c r="R18"/>
  <c r="R17"/>
  <c r="R16"/>
  <c r="R15"/>
  <c r="R14"/>
  <c r="R13"/>
  <c r="R12"/>
  <c r="R11"/>
  <c r="R10"/>
  <c r="R9"/>
  <c r="R8"/>
  <c r="R7"/>
  <c r="R6"/>
  <c r="B6"/>
  <c r="R5"/>
  <c r="C77" i="5"/>
  <c r="F52" i="6"/>
  <c r="F220"/>
  <c r="F221"/>
  <c r="E52"/>
  <c r="E74"/>
  <c r="E81"/>
  <c r="E103"/>
  <c r="E140"/>
  <c r="E188"/>
  <c r="E192"/>
  <c r="E198"/>
  <c r="E220"/>
  <c r="E221"/>
  <c r="C52" i="5"/>
  <c r="D52" i="6"/>
  <c r="D63"/>
  <c r="D81"/>
  <c r="D103"/>
  <c r="D117"/>
  <c r="D133"/>
  <c r="D140"/>
  <c r="D149"/>
  <c r="D188"/>
  <c r="D220"/>
  <c r="D221"/>
  <c r="B54"/>
  <c r="B61"/>
  <c r="B53"/>
  <c r="B55"/>
  <c r="B59"/>
  <c r="B60"/>
  <c r="B62"/>
  <c r="B52"/>
  <c r="B75"/>
  <c r="B76"/>
  <c r="B77"/>
  <c r="B79"/>
  <c r="B74"/>
  <c r="B88"/>
  <c r="B89"/>
  <c r="B90"/>
  <c r="B91"/>
  <c r="B93"/>
  <c r="B94"/>
  <c r="B95"/>
  <c r="B97"/>
  <c r="B87"/>
  <c r="B82"/>
  <c r="B83"/>
  <c r="B85"/>
  <c r="B92"/>
  <c r="B98"/>
  <c r="B100"/>
  <c r="B81"/>
  <c r="B105"/>
  <c r="B107"/>
  <c r="B112"/>
  <c r="B113"/>
  <c r="B115"/>
  <c r="B104"/>
  <c r="B106"/>
  <c r="B109"/>
  <c r="B111"/>
  <c r="B114"/>
  <c r="B116"/>
  <c r="B103"/>
  <c r="B141"/>
  <c r="B142"/>
  <c r="B143"/>
  <c r="B146"/>
  <c r="B147"/>
  <c r="B144"/>
  <c r="B145"/>
  <c r="B140"/>
  <c r="B189"/>
  <c r="B188"/>
  <c r="B193"/>
  <c r="B192"/>
  <c r="B205"/>
  <c r="B199"/>
  <c r="B200"/>
  <c r="B198"/>
  <c r="B67"/>
  <c r="B64"/>
  <c r="B70"/>
  <c r="B73"/>
  <c r="B63"/>
  <c r="B120"/>
  <c r="B119"/>
  <c r="B121"/>
  <c r="B122"/>
  <c r="B127"/>
  <c r="B128"/>
  <c r="B129"/>
  <c r="B117"/>
  <c r="B136"/>
  <c r="B134"/>
  <c r="B137"/>
  <c r="B138"/>
  <c r="B139"/>
  <c r="B133"/>
  <c r="B150"/>
  <c r="B153"/>
  <c r="B149"/>
  <c r="B7"/>
  <c r="B8"/>
  <c r="B9"/>
  <c r="B10"/>
  <c r="B11"/>
  <c r="B12"/>
  <c r="B13"/>
  <c r="B14"/>
  <c r="B16"/>
  <c r="B17"/>
  <c r="B18"/>
  <c r="B20"/>
  <c r="B22"/>
  <c r="B23"/>
  <c r="B24"/>
  <c r="B25"/>
  <c r="B26"/>
  <c r="B27"/>
  <c r="B28"/>
  <c r="B30"/>
  <c r="B6"/>
  <c r="B38"/>
  <c r="B37"/>
  <c r="B42"/>
  <c r="B44"/>
  <c r="B45"/>
  <c r="B46"/>
  <c r="B40"/>
  <c r="B161"/>
  <c r="B157"/>
  <c r="B166"/>
  <c r="B169"/>
  <c r="B165"/>
  <c r="B185"/>
  <c r="B186"/>
  <c r="B184"/>
  <c r="B209"/>
  <c r="B208"/>
  <c r="B213"/>
  <c r="B211"/>
  <c r="B220"/>
  <c r="B221"/>
  <c r="H220"/>
  <c r="G220"/>
  <c r="C6"/>
  <c r="C37"/>
  <c r="C40"/>
  <c r="C52"/>
  <c r="C63"/>
  <c r="C74"/>
  <c r="C81"/>
  <c r="C103"/>
  <c r="C117"/>
  <c r="C133"/>
  <c r="C140"/>
  <c r="C149"/>
  <c r="C157"/>
  <c r="C165"/>
  <c r="C184"/>
  <c r="C188"/>
  <c r="C192"/>
  <c r="C198"/>
  <c r="C208"/>
  <c r="C211"/>
  <c r="C220"/>
  <c r="I213"/>
  <c r="I212"/>
  <c r="B212"/>
  <c r="I211"/>
  <c r="H211"/>
  <c r="G211"/>
  <c r="F211"/>
  <c r="E211"/>
  <c r="D211"/>
  <c r="I210"/>
  <c r="B210"/>
  <c r="I209"/>
  <c r="I208"/>
  <c r="H208"/>
  <c r="G208"/>
  <c r="F208"/>
  <c r="E208"/>
  <c r="D208"/>
  <c r="I207"/>
  <c r="B207"/>
  <c r="I206"/>
  <c r="B206"/>
  <c r="I205"/>
  <c r="I204"/>
  <c r="B204"/>
  <c r="I203"/>
  <c r="B203"/>
  <c r="I202"/>
  <c r="B202"/>
  <c r="I201"/>
  <c r="B201"/>
  <c r="I200"/>
  <c r="I199"/>
  <c r="I198"/>
  <c r="H198"/>
  <c r="G198"/>
  <c r="F198"/>
  <c r="D198"/>
  <c r="I197"/>
  <c r="B197"/>
  <c r="I196"/>
  <c r="B196"/>
  <c r="I195"/>
  <c r="B195"/>
  <c r="I194"/>
  <c r="B194"/>
  <c r="I193"/>
  <c r="I192"/>
  <c r="H192"/>
  <c r="G192"/>
  <c r="F192"/>
  <c r="D192"/>
  <c r="I191"/>
  <c r="B191"/>
  <c r="I190"/>
  <c r="B190"/>
  <c r="I189"/>
  <c r="I188"/>
  <c r="H188"/>
  <c r="G188"/>
  <c r="F188"/>
  <c r="I187"/>
  <c r="B187"/>
  <c r="I186"/>
  <c r="I185"/>
  <c r="I184"/>
  <c r="H184"/>
  <c r="G184"/>
  <c r="F184"/>
  <c r="E184"/>
  <c r="D184"/>
  <c r="I183"/>
  <c r="B183"/>
  <c r="I182"/>
  <c r="B182"/>
  <c r="I181"/>
  <c r="B181"/>
  <c r="I180"/>
  <c r="B180"/>
  <c r="I179"/>
  <c r="B179"/>
  <c r="I178"/>
  <c r="B178"/>
  <c r="I177"/>
  <c r="B177"/>
  <c r="I176"/>
  <c r="B176"/>
  <c r="I175"/>
  <c r="B175"/>
  <c r="I174"/>
  <c r="H174"/>
  <c r="G174"/>
  <c r="F174"/>
  <c r="E174"/>
  <c r="D174"/>
  <c r="C174"/>
  <c r="B174"/>
  <c r="I173"/>
  <c r="B173"/>
  <c r="I172"/>
  <c r="B172"/>
  <c r="I171"/>
  <c r="B171"/>
  <c r="I170"/>
  <c r="H170"/>
  <c r="G170"/>
  <c r="F170"/>
  <c r="E170"/>
  <c r="D170"/>
  <c r="C170"/>
  <c r="B170"/>
  <c r="I169"/>
  <c r="I168"/>
  <c r="B168"/>
  <c r="I167"/>
  <c r="B167"/>
  <c r="I166"/>
  <c r="I165"/>
  <c r="H165"/>
  <c r="G165"/>
  <c r="F165"/>
  <c r="E165"/>
  <c r="D165"/>
  <c r="I164"/>
  <c r="B164"/>
  <c r="I163"/>
  <c r="B163"/>
  <c r="I162"/>
  <c r="B162"/>
  <c r="I161"/>
  <c r="I160"/>
  <c r="B160"/>
  <c r="I159"/>
  <c r="B159"/>
  <c r="I158"/>
  <c r="B158"/>
  <c r="I157"/>
  <c r="H157"/>
  <c r="G157"/>
  <c r="F157"/>
  <c r="E157"/>
  <c r="D157"/>
  <c r="I156"/>
  <c r="B156"/>
  <c r="I155"/>
  <c r="B155"/>
  <c r="I154"/>
  <c r="B154"/>
  <c r="I153"/>
  <c r="I152"/>
  <c r="B152"/>
  <c r="I151"/>
  <c r="B151"/>
  <c r="I150"/>
  <c r="I149"/>
  <c r="H149"/>
  <c r="G149"/>
  <c r="F149"/>
  <c r="E149"/>
  <c r="I148"/>
  <c r="B148"/>
  <c r="I147"/>
  <c r="I146"/>
  <c r="I145"/>
  <c r="I144"/>
  <c r="I143"/>
  <c r="I142"/>
  <c r="I141"/>
  <c r="I140"/>
  <c r="H140"/>
  <c r="G140"/>
  <c r="F140"/>
  <c r="I139"/>
  <c r="I138"/>
  <c r="I137"/>
  <c r="I136"/>
  <c r="I135"/>
  <c r="B135"/>
  <c r="I134"/>
  <c r="I133"/>
  <c r="H133"/>
  <c r="G133"/>
  <c r="F133"/>
  <c r="E133"/>
  <c r="I132"/>
  <c r="B132"/>
  <c r="I131"/>
  <c r="B131"/>
  <c r="I130"/>
  <c r="B130"/>
  <c r="I129"/>
  <c r="I128"/>
  <c r="I127"/>
  <c r="I126"/>
  <c r="B126"/>
  <c r="I125"/>
  <c r="B125"/>
  <c r="I124"/>
  <c r="B124"/>
  <c r="I123"/>
  <c r="B123"/>
  <c r="I122"/>
  <c r="I121"/>
  <c r="I120"/>
  <c r="I119"/>
  <c r="I118"/>
  <c r="B118"/>
  <c r="I117"/>
  <c r="H117"/>
  <c r="G117"/>
  <c r="F117"/>
  <c r="E117"/>
  <c r="I116"/>
  <c r="I115"/>
  <c r="I114"/>
  <c r="I113"/>
  <c r="I112"/>
  <c r="I111"/>
  <c r="I110"/>
  <c r="B110"/>
  <c r="I109"/>
  <c r="I108"/>
  <c r="B108"/>
  <c r="I107"/>
  <c r="I106"/>
  <c r="I105"/>
  <c r="I104"/>
  <c r="I103"/>
  <c r="H103"/>
  <c r="G103"/>
  <c r="F103"/>
  <c r="I102"/>
  <c r="B102"/>
  <c r="I101"/>
  <c r="B101"/>
  <c r="I100"/>
  <c r="I99"/>
  <c r="B99"/>
  <c r="I98"/>
  <c r="I97"/>
  <c r="I96"/>
  <c r="B96"/>
  <c r="I95"/>
  <c r="I94"/>
  <c r="I93"/>
  <c r="I92"/>
  <c r="I91"/>
  <c r="I90"/>
  <c r="I89"/>
  <c r="I88"/>
  <c r="I87"/>
  <c r="I86"/>
  <c r="B86"/>
  <c r="I85"/>
  <c r="I84"/>
  <c r="B84"/>
  <c r="I83"/>
  <c r="I82"/>
  <c r="I81"/>
  <c r="H81"/>
  <c r="G81"/>
  <c r="F81"/>
  <c r="I80"/>
  <c r="B80"/>
  <c r="I79"/>
  <c r="I78"/>
  <c r="B78"/>
  <c r="I77"/>
  <c r="I76"/>
  <c r="I75"/>
  <c r="I74"/>
  <c r="H74"/>
  <c r="G74"/>
  <c r="F74"/>
  <c r="D74"/>
  <c r="I73"/>
  <c r="I72"/>
  <c r="B72"/>
  <c r="I71"/>
  <c r="B71"/>
  <c r="I70"/>
  <c r="I69"/>
  <c r="B69"/>
  <c r="I68"/>
  <c r="B68"/>
  <c r="I67"/>
  <c r="I66"/>
  <c r="B66"/>
  <c r="I65"/>
  <c r="B65"/>
  <c r="I64"/>
  <c r="I63"/>
  <c r="H63"/>
  <c r="G63"/>
  <c r="F63"/>
  <c r="E63"/>
  <c r="I62"/>
  <c r="I61"/>
  <c r="I60"/>
  <c r="I59"/>
  <c r="I58"/>
  <c r="B58"/>
  <c r="I57"/>
  <c r="B57"/>
  <c r="I56"/>
  <c r="B56"/>
  <c r="I55"/>
  <c r="I54"/>
  <c r="I53"/>
  <c r="I52"/>
  <c r="H52"/>
  <c r="G52"/>
  <c r="I51"/>
  <c r="B51"/>
  <c r="I50"/>
  <c r="B50"/>
  <c r="I49"/>
  <c r="B49"/>
  <c r="I48"/>
  <c r="B48"/>
  <c r="I47"/>
  <c r="B47"/>
  <c r="I46"/>
  <c r="I45"/>
  <c r="I44"/>
  <c r="I43"/>
  <c r="B43"/>
  <c r="I42"/>
  <c r="I41"/>
  <c r="B41"/>
  <c r="I40"/>
  <c r="H40"/>
  <c r="G40"/>
  <c r="F40"/>
  <c r="E40"/>
  <c r="D40"/>
  <c r="I39"/>
  <c r="B39"/>
  <c r="I38"/>
  <c r="I37"/>
  <c r="H37"/>
  <c r="G37"/>
  <c r="F37"/>
  <c r="E37"/>
  <c r="D37"/>
  <c r="I36"/>
  <c r="B36"/>
  <c r="I35"/>
  <c r="B35"/>
  <c r="I34"/>
  <c r="H34"/>
  <c r="G34"/>
  <c r="F34"/>
  <c r="E34"/>
  <c r="D34"/>
  <c r="C34"/>
  <c r="B34"/>
  <c r="I33"/>
  <c r="B33"/>
  <c r="I32"/>
  <c r="B32"/>
  <c r="I31"/>
  <c r="B31"/>
  <c r="I30"/>
  <c r="I29"/>
  <c r="B29"/>
  <c r="I28"/>
  <c r="I27"/>
  <c r="I26"/>
  <c r="I25"/>
  <c r="I24"/>
  <c r="I23"/>
  <c r="I22"/>
  <c r="I21"/>
  <c r="B21"/>
  <c r="I20"/>
  <c r="I19"/>
  <c r="B19"/>
  <c r="I18"/>
  <c r="I17"/>
  <c r="I16"/>
  <c r="I15"/>
  <c r="B15"/>
  <c r="I14"/>
  <c r="I13"/>
  <c r="I12"/>
  <c r="I11"/>
  <c r="I10"/>
  <c r="I9"/>
  <c r="I8"/>
  <c r="I7"/>
  <c r="I6"/>
  <c r="H6"/>
  <c r="G6"/>
  <c r="F6"/>
  <c r="E6"/>
  <c r="D6"/>
  <c r="C6" i="5"/>
  <c r="C9"/>
  <c r="C16"/>
  <c r="C8"/>
  <c r="C7"/>
  <c r="C90"/>
  <c r="F6"/>
  <c r="F8"/>
  <c r="F7"/>
  <c r="F90"/>
  <c r="C91"/>
  <c r="B9"/>
  <c r="B16"/>
  <c r="B52"/>
  <c r="B8"/>
  <c r="B77"/>
  <c r="B7"/>
  <c r="B5" i="3"/>
  <c r="B22"/>
  <c r="B33"/>
  <c r="B6" i="5"/>
  <c r="B90"/>
  <c r="E8"/>
  <c r="E7"/>
  <c r="B6" i="4"/>
  <c r="B18"/>
  <c r="B27"/>
  <c r="B38"/>
  <c r="B50"/>
  <c r="B61"/>
  <c r="B84"/>
  <c r="B72"/>
  <c r="B106"/>
  <c r="B116"/>
  <c r="B125"/>
  <c r="B149"/>
  <c r="B164"/>
  <c r="B170"/>
  <c r="B177"/>
  <c r="B184"/>
  <c r="B191"/>
  <c r="B198"/>
  <c r="B205"/>
  <c r="B219"/>
  <c r="B232"/>
  <c r="B5"/>
  <c r="B254"/>
  <c r="B253"/>
  <c r="B269"/>
  <c r="B287"/>
  <c r="B295"/>
  <c r="B304"/>
  <c r="B354"/>
  <c r="B265"/>
  <c r="B357"/>
  <c r="B362"/>
  <c r="B371"/>
  <c r="B391"/>
  <c r="B395"/>
  <c r="B401"/>
  <c r="B356"/>
  <c r="B410"/>
  <c r="B423"/>
  <c r="B443"/>
  <c r="B458"/>
  <c r="B409"/>
  <c r="B464"/>
  <c r="B480"/>
  <c r="B488"/>
  <c r="B508"/>
  <c r="B516"/>
  <c r="B463"/>
  <c r="B521"/>
  <c r="B535"/>
  <c r="B545"/>
  <c r="B557"/>
  <c r="B567"/>
  <c r="B575"/>
  <c r="B582"/>
  <c r="B590"/>
  <c r="B599"/>
  <c r="B604"/>
  <c r="B607"/>
  <c r="B610"/>
  <c r="B616"/>
  <c r="B619"/>
  <c r="B628"/>
  <c r="B520"/>
  <c r="B641"/>
  <c r="B646"/>
  <c r="B660"/>
  <c r="B664"/>
  <c r="B676"/>
  <c r="B679"/>
  <c r="B688"/>
  <c r="B692"/>
  <c r="B696"/>
  <c r="B699"/>
  <c r="B708"/>
  <c r="B710"/>
  <c r="B640"/>
  <c r="B713"/>
  <c r="B723"/>
  <c r="B727"/>
  <c r="B735"/>
  <c r="B740"/>
  <c r="B761"/>
  <c r="B712"/>
  <c r="B786"/>
  <c r="B798"/>
  <c r="B785"/>
  <c r="B805"/>
  <c r="B831"/>
  <c r="B856"/>
  <c r="B884"/>
  <c r="B895"/>
  <c r="B902"/>
  <c r="B909"/>
  <c r="B912"/>
  <c r="B804"/>
  <c r="B916"/>
  <c r="B959"/>
  <c r="B971"/>
  <c r="B915"/>
  <c r="B1011"/>
  <c r="B1032"/>
  <c r="B979"/>
  <c r="B1046"/>
  <c r="B1045"/>
  <c r="B1091"/>
  <c r="B1118"/>
  <c r="B1090"/>
  <c r="B1135"/>
  <c r="B1134"/>
  <c r="B1155"/>
  <c r="B1170"/>
  <c r="B1154"/>
  <c r="B1208"/>
  <c r="B1220"/>
  <c r="B1240"/>
  <c r="B1257"/>
  <c r="B1207"/>
  <c r="B1273"/>
  <c r="B1266"/>
  <c r="B1265"/>
  <c r="B1271"/>
  <c r="B1278"/>
  <c r="E6" i="5"/>
  <c r="E90"/>
  <c r="B91"/>
  <c r="D1278" i="4"/>
  <c r="D1275"/>
  <c r="D1274"/>
  <c r="D1273"/>
  <c r="D1272"/>
  <c r="D1271"/>
  <c r="C1271"/>
  <c r="D1270"/>
  <c r="D1269"/>
  <c r="D1268"/>
  <c r="D1267"/>
  <c r="D1266"/>
  <c r="D1265"/>
  <c r="D1264"/>
  <c r="D1263"/>
  <c r="D1262"/>
  <c r="D1261"/>
  <c r="D1260"/>
  <c r="D1259"/>
  <c r="D1258"/>
  <c r="D1257"/>
  <c r="C1257"/>
  <c r="D1256"/>
  <c r="D1255"/>
  <c r="D1254"/>
  <c r="D1253"/>
  <c r="C1253"/>
  <c r="B1253"/>
  <c r="D1252"/>
  <c r="D1251"/>
  <c r="D1250"/>
  <c r="D1249"/>
  <c r="D1248"/>
  <c r="D1247"/>
  <c r="D1246"/>
  <c r="D1245"/>
  <c r="D1244"/>
  <c r="D1243"/>
  <c r="D1242"/>
  <c r="D1241"/>
  <c r="D1240"/>
  <c r="C1240"/>
  <c r="D1239"/>
  <c r="D1238"/>
  <c r="D1237"/>
  <c r="D1236"/>
  <c r="D1235"/>
  <c r="D1234"/>
  <c r="D1233"/>
  <c r="D1232"/>
  <c r="C1232"/>
  <c r="B1232"/>
  <c r="D1231"/>
  <c r="D1230"/>
  <c r="D1229"/>
  <c r="D1228"/>
  <c r="D1227"/>
  <c r="D1226"/>
  <c r="C1226"/>
  <c r="B1226"/>
  <c r="D1225"/>
  <c r="D1224"/>
  <c r="D1223"/>
  <c r="D1222"/>
  <c r="D1221"/>
  <c r="D1220"/>
  <c r="D1219"/>
  <c r="D1218"/>
  <c r="D1217"/>
  <c r="D1216"/>
  <c r="D1215"/>
  <c r="D1214"/>
  <c r="D1213"/>
  <c r="D1212"/>
  <c r="D1211"/>
  <c r="D1210"/>
  <c r="D1209"/>
  <c r="D1208"/>
  <c r="D1207"/>
  <c r="D1206"/>
  <c r="D1205"/>
  <c r="D1204"/>
  <c r="D1203"/>
  <c r="D1202"/>
  <c r="D1201"/>
  <c r="D1200"/>
  <c r="D1199"/>
  <c r="D1198"/>
  <c r="D1197"/>
  <c r="D1196"/>
  <c r="D1195"/>
  <c r="C1195"/>
  <c r="B1195"/>
  <c r="D1194"/>
  <c r="D1193"/>
  <c r="D1192"/>
  <c r="D1191"/>
  <c r="D1190"/>
  <c r="D1189"/>
  <c r="C1189"/>
  <c r="B1189"/>
  <c r="D1188"/>
  <c r="D1187"/>
  <c r="D1186"/>
  <c r="D1185"/>
  <c r="D1184"/>
  <c r="C1184"/>
  <c r="B1184"/>
  <c r="D1183"/>
  <c r="D1182"/>
  <c r="D1181"/>
  <c r="D1180"/>
  <c r="D1179"/>
  <c r="D1178"/>
  <c r="D1177"/>
  <c r="D1176"/>
  <c r="D1175"/>
  <c r="D1174"/>
  <c r="D1173"/>
  <c r="D1172"/>
  <c r="D1171"/>
  <c r="D1170"/>
  <c r="C1170"/>
  <c r="D1169"/>
  <c r="D1168"/>
  <c r="D1167"/>
  <c r="D1166"/>
  <c r="D1165"/>
  <c r="D1164"/>
  <c r="D1163"/>
  <c r="D1162"/>
  <c r="D1161"/>
  <c r="D1160"/>
  <c r="D1159"/>
  <c r="D1158"/>
  <c r="D1157"/>
  <c r="D1156"/>
  <c r="D1155"/>
  <c r="D1154"/>
  <c r="D1153"/>
  <c r="D1152"/>
  <c r="D1151"/>
  <c r="D1150"/>
  <c r="C1150"/>
  <c r="B1150"/>
  <c r="D1149"/>
  <c r="D1148"/>
  <c r="D1147"/>
  <c r="D1146"/>
  <c r="C1146"/>
  <c r="B1146"/>
  <c r="D1145"/>
  <c r="D1144"/>
  <c r="D1143"/>
  <c r="D1142"/>
  <c r="D1141"/>
  <c r="D1140"/>
  <c r="D1139"/>
  <c r="D1138"/>
  <c r="D1137"/>
  <c r="D1136"/>
  <c r="D1135"/>
  <c r="D1134"/>
  <c r="D1133"/>
  <c r="D1132"/>
  <c r="D1131"/>
  <c r="D1130"/>
  <c r="D1129"/>
  <c r="D1128"/>
  <c r="D1127"/>
  <c r="D1126"/>
  <c r="D1125"/>
  <c r="D1124"/>
  <c r="D1123"/>
  <c r="D1122"/>
  <c r="D1121"/>
  <c r="D1120"/>
  <c r="D1119"/>
  <c r="D1118"/>
  <c r="D1117"/>
  <c r="D1116"/>
  <c r="D1115"/>
  <c r="D1114"/>
  <c r="D1113"/>
  <c r="D1112"/>
  <c r="D1111"/>
  <c r="D1110"/>
  <c r="D1109"/>
  <c r="D1108"/>
  <c r="D1107"/>
  <c r="D1106"/>
  <c r="D1105"/>
  <c r="D1104"/>
  <c r="D1103"/>
  <c r="D1102"/>
  <c r="D1101"/>
  <c r="D1100"/>
  <c r="D1099"/>
  <c r="D1098"/>
  <c r="D1097"/>
  <c r="D1096"/>
  <c r="D1095"/>
  <c r="D1094"/>
  <c r="D1093"/>
  <c r="D1092"/>
  <c r="D1091"/>
  <c r="D1090"/>
  <c r="D1089"/>
  <c r="D1088"/>
  <c r="D1087"/>
  <c r="D1086"/>
  <c r="D1085"/>
  <c r="D1084"/>
  <c r="D1083"/>
  <c r="D1082"/>
  <c r="D1081"/>
  <c r="D1080"/>
  <c r="C1080"/>
  <c r="B1080"/>
  <c r="D1079"/>
  <c r="D1078"/>
  <c r="D1077"/>
  <c r="D1076"/>
  <c r="D1075"/>
  <c r="D1074"/>
  <c r="D1073"/>
  <c r="C1073"/>
  <c r="B1073"/>
  <c r="D1072"/>
  <c r="D1071"/>
  <c r="D1070"/>
  <c r="D1069"/>
  <c r="D1068"/>
  <c r="D1067"/>
  <c r="D1066"/>
  <c r="C1066"/>
  <c r="B1066"/>
  <c r="D1065"/>
  <c r="C1065"/>
  <c r="B1065"/>
  <c r="D1064"/>
  <c r="D1063"/>
  <c r="D1062"/>
  <c r="C1062"/>
  <c r="B1062"/>
  <c r="D1061"/>
  <c r="D1060"/>
  <c r="D1059"/>
  <c r="D1058"/>
  <c r="D1057"/>
  <c r="D1056"/>
  <c r="C1056"/>
  <c r="B1056"/>
  <c r="D1055"/>
  <c r="D1054"/>
  <c r="D1053"/>
  <c r="D1052"/>
  <c r="D1051"/>
  <c r="D1050"/>
  <c r="D1049"/>
  <c r="D1048"/>
  <c r="D1047"/>
  <c r="D1046"/>
  <c r="D1045"/>
  <c r="D1044"/>
  <c r="D1043"/>
  <c r="D1042"/>
  <c r="D1041"/>
  <c r="D1040"/>
  <c r="D1039"/>
  <c r="C1039"/>
  <c r="B1039"/>
  <c r="D1038"/>
  <c r="D1037"/>
  <c r="D1036"/>
  <c r="D1035"/>
  <c r="D1034"/>
  <c r="D1033"/>
  <c r="D1032"/>
  <c r="C1032"/>
  <c r="D1031"/>
  <c r="D1030"/>
  <c r="D1029"/>
  <c r="D1028"/>
  <c r="D1027"/>
  <c r="D1026"/>
  <c r="D1025"/>
  <c r="C1025"/>
  <c r="B1025"/>
  <c r="D1024"/>
  <c r="D1023"/>
  <c r="D1022"/>
  <c r="D1021"/>
  <c r="D1020"/>
  <c r="D1019"/>
  <c r="D1018"/>
  <c r="D1017"/>
  <c r="D1016"/>
  <c r="D1015"/>
  <c r="D1014"/>
  <c r="D1013"/>
  <c r="D1012"/>
  <c r="D1011"/>
  <c r="D1010"/>
  <c r="D1009"/>
  <c r="D1008"/>
  <c r="D1007"/>
  <c r="D1006"/>
  <c r="C1006"/>
  <c r="B1006"/>
  <c r="D1005"/>
  <c r="D1004"/>
  <c r="D1003"/>
  <c r="D1002"/>
  <c r="D1001"/>
  <c r="D1000"/>
  <c r="D999"/>
  <c r="D998"/>
  <c r="D997"/>
  <c r="D996"/>
  <c r="D995"/>
  <c r="D994"/>
  <c r="D993"/>
  <c r="D992"/>
  <c r="D991"/>
  <c r="D990"/>
  <c r="C990"/>
  <c r="B990"/>
  <c r="D989"/>
  <c r="D988"/>
  <c r="D987"/>
  <c r="D986"/>
  <c r="D985"/>
  <c r="D984"/>
  <c r="D983"/>
  <c r="D982"/>
  <c r="D981"/>
  <c r="D980"/>
  <c r="C980"/>
  <c r="B980"/>
  <c r="D979"/>
  <c r="D978"/>
  <c r="D977"/>
  <c r="D976"/>
  <c r="C976"/>
  <c r="B976"/>
  <c r="D975"/>
  <c r="D974"/>
  <c r="D973"/>
  <c r="D972"/>
  <c r="D971"/>
  <c r="C971"/>
  <c r="D970"/>
  <c r="D969"/>
  <c r="D968"/>
  <c r="D967"/>
  <c r="D966"/>
  <c r="D965"/>
  <c r="D964"/>
  <c r="C964"/>
  <c r="B964"/>
  <c r="D963"/>
  <c r="D962"/>
  <c r="D961"/>
  <c r="D960"/>
  <c r="D959"/>
  <c r="D958"/>
  <c r="D957"/>
  <c r="D956"/>
  <c r="D955"/>
  <c r="D954"/>
  <c r="D953"/>
  <c r="D952"/>
  <c r="D951"/>
  <c r="D950"/>
  <c r="D949"/>
  <c r="C949"/>
  <c r="B949"/>
  <c r="D948"/>
  <c r="D947"/>
  <c r="D946"/>
  <c r="D945"/>
  <c r="D944"/>
  <c r="D943"/>
  <c r="D942"/>
  <c r="D941"/>
  <c r="D940"/>
  <c r="D939"/>
  <c r="C939"/>
  <c r="B939"/>
  <c r="D938"/>
  <c r="D937"/>
  <c r="D936"/>
  <c r="D935"/>
  <c r="D934"/>
  <c r="D933"/>
  <c r="D932"/>
  <c r="D931"/>
  <c r="D930"/>
  <c r="D929"/>
  <c r="D928"/>
  <c r="D927"/>
  <c r="D926"/>
  <c r="D925"/>
  <c r="D924"/>
  <c r="D923"/>
  <c r="D922"/>
  <c r="D921"/>
  <c r="D920"/>
  <c r="D919"/>
  <c r="D918"/>
  <c r="D917"/>
  <c r="D916"/>
  <c r="D915"/>
  <c r="D914"/>
  <c r="D913"/>
  <c r="D912"/>
  <c r="C912"/>
  <c r="D911"/>
  <c r="D910"/>
  <c r="D909"/>
  <c r="D908"/>
  <c r="D907"/>
  <c r="D906"/>
  <c r="D905"/>
  <c r="D904"/>
  <c r="D903"/>
  <c r="D902"/>
  <c r="C902"/>
  <c r="D901"/>
  <c r="D900"/>
  <c r="D899"/>
  <c r="D898"/>
  <c r="D897"/>
  <c r="D896"/>
  <c r="D895"/>
  <c r="D894"/>
  <c r="D893"/>
  <c r="D892"/>
  <c r="D891"/>
  <c r="D890"/>
  <c r="D889"/>
  <c r="D888"/>
  <c r="D887"/>
  <c r="D886"/>
  <c r="D885"/>
  <c r="D884"/>
  <c r="D883"/>
  <c r="D882"/>
  <c r="D881"/>
  <c r="D880"/>
  <c r="D879"/>
  <c r="D878"/>
  <c r="D877"/>
  <c r="D876"/>
  <c r="D875"/>
  <c r="D874"/>
  <c r="D873"/>
  <c r="D872"/>
  <c r="D871"/>
  <c r="D870"/>
  <c r="D869"/>
  <c r="D868"/>
  <c r="D867"/>
  <c r="D866"/>
  <c r="D865"/>
  <c r="D864"/>
  <c r="D863"/>
  <c r="D862"/>
  <c r="D861"/>
  <c r="D860"/>
  <c r="D859"/>
  <c r="D858"/>
  <c r="D857"/>
  <c r="D856"/>
  <c r="D855"/>
  <c r="D854"/>
  <c r="D853"/>
  <c r="D852"/>
  <c r="D851"/>
  <c r="D850"/>
  <c r="D849"/>
  <c r="D848"/>
  <c r="D847"/>
  <c r="D846"/>
  <c r="D845"/>
  <c r="D844"/>
  <c r="D843"/>
  <c r="D842"/>
  <c r="D841"/>
  <c r="D840"/>
  <c r="D839"/>
  <c r="D838"/>
  <c r="D837"/>
  <c r="D836"/>
  <c r="D835"/>
  <c r="D834"/>
  <c r="D833"/>
  <c r="D832"/>
  <c r="D831"/>
  <c r="D830"/>
  <c r="D829"/>
  <c r="D828"/>
  <c r="D827"/>
  <c r="D826"/>
  <c r="D825"/>
  <c r="D824"/>
  <c r="D823"/>
  <c r="D822"/>
  <c r="D821"/>
  <c r="D820"/>
  <c r="D819"/>
  <c r="D818"/>
  <c r="D817"/>
  <c r="D816"/>
  <c r="D815"/>
  <c r="D814"/>
  <c r="D813"/>
  <c r="D812"/>
  <c r="D811"/>
  <c r="D810"/>
  <c r="D809"/>
  <c r="D808"/>
  <c r="D807"/>
  <c r="D806"/>
  <c r="D805"/>
  <c r="D804"/>
  <c r="D803"/>
  <c r="D802"/>
  <c r="D801"/>
  <c r="D800"/>
  <c r="D799"/>
  <c r="D798"/>
  <c r="D797"/>
  <c r="D796"/>
  <c r="D795"/>
  <c r="D794"/>
  <c r="D793"/>
  <c r="D792"/>
  <c r="D791"/>
  <c r="D790"/>
  <c r="D789"/>
  <c r="D788"/>
  <c r="D787"/>
  <c r="D786"/>
  <c r="D785"/>
  <c r="D784"/>
  <c r="D783"/>
  <c r="D782"/>
  <c r="D781"/>
  <c r="D780"/>
  <c r="D779"/>
  <c r="D778"/>
  <c r="D777"/>
  <c r="D776"/>
  <c r="D775"/>
  <c r="D774"/>
  <c r="D773"/>
  <c r="D772"/>
  <c r="D771"/>
  <c r="D770"/>
  <c r="D769"/>
  <c r="C769"/>
  <c r="B769"/>
  <c r="D768"/>
  <c r="D767"/>
  <c r="D766"/>
  <c r="D765"/>
  <c r="D764"/>
  <c r="D763"/>
  <c r="D762"/>
  <c r="D761"/>
  <c r="D760"/>
  <c r="D759"/>
  <c r="D758"/>
  <c r="D757"/>
  <c r="D756"/>
  <c r="C756"/>
  <c r="B756"/>
  <c r="D755"/>
  <c r="D754"/>
  <c r="D753"/>
  <c r="C753"/>
  <c r="B753"/>
  <c r="D752"/>
  <c r="D751"/>
  <c r="D750"/>
  <c r="D749"/>
  <c r="D748"/>
  <c r="D747"/>
  <c r="C747"/>
  <c r="B747"/>
  <c r="D746"/>
  <c r="D745"/>
  <c r="D744"/>
  <c r="D743"/>
  <c r="D742"/>
  <c r="D741"/>
  <c r="D740"/>
  <c r="D739"/>
  <c r="D738"/>
  <c r="D737"/>
  <c r="D736"/>
  <c r="D735"/>
  <c r="D734"/>
  <c r="D733"/>
  <c r="D732"/>
  <c r="D731"/>
  <c r="D730"/>
  <c r="D729"/>
  <c r="D728"/>
  <c r="D727"/>
  <c r="D726"/>
  <c r="D725"/>
  <c r="D724"/>
  <c r="D723"/>
  <c r="D722"/>
  <c r="D721"/>
  <c r="D720"/>
  <c r="D719"/>
  <c r="D718"/>
  <c r="D717"/>
  <c r="D716"/>
  <c r="D715"/>
  <c r="D714"/>
  <c r="D713"/>
  <c r="D712"/>
  <c r="D711"/>
  <c r="D710"/>
  <c r="D709"/>
  <c r="D708"/>
  <c r="D707"/>
  <c r="D706"/>
  <c r="D705"/>
  <c r="D704"/>
  <c r="D703"/>
  <c r="D702"/>
  <c r="D701"/>
  <c r="D700"/>
  <c r="D699"/>
  <c r="D698"/>
  <c r="D697"/>
  <c r="D696"/>
  <c r="D695"/>
  <c r="D694"/>
  <c r="D693"/>
  <c r="D692"/>
  <c r="D691"/>
  <c r="D690"/>
  <c r="D689"/>
  <c r="D688"/>
  <c r="D687"/>
  <c r="D686"/>
  <c r="D685"/>
  <c r="D684"/>
  <c r="D683"/>
  <c r="C683"/>
  <c r="B683"/>
  <c r="D682"/>
  <c r="D681"/>
  <c r="D680"/>
  <c r="D679"/>
  <c r="D678"/>
  <c r="D677"/>
  <c r="D676"/>
  <c r="C676"/>
  <c r="D675"/>
  <c r="D674"/>
  <c r="D673"/>
  <c r="D672"/>
  <c r="D671"/>
  <c r="D670"/>
  <c r="D669"/>
  <c r="D668"/>
  <c r="D667"/>
  <c r="D666"/>
  <c r="D665"/>
  <c r="D664"/>
  <c r="D663"/>
  <c r="D662"/>
  <c r="D661"/>
  <c r="D660"/>
  <c r="D659"/>
  <c r="D658"/>
  <c r="D657"/>
  <c r="D656"/>
  <c r="D655"/>
  <c r="D654"/>
  <c r="D653"/>
  <c r="D652"/>
  <c r="D651"/>
  <c r="D650"/>
  <c r="D649"/>
  <c r="D648"/>
  <c r="D647"/>
  <c r="D646"/>
  <c r="D645"/>
  <c r="D644"/>
  <c r="D643"/>
  <c r="D642"/>
  <c r="D641"/>
  <c r="D640"/>
  <c r="D639"/>
  <c r="D638"/>
  <c r="D637"/>
  <c r="D636"/>
  <c r="C636"/>
  <c r="B636"/>
  <c r="D635"/>
  <c r="D634"/>
  <c r="D633"/>
  <c r="D632"/>
  <c r="D631"/>
  <c r="D630"/>
  <c r="D629"/>
  <c r="D628"/>
  <c r="D627"/>
  <c r="D626"/>
  <c r="D625"/>
  <c r="D624"/>
  <c r="D623"/>
  <c r="C623"/>
  <c r="B623"/>
  <c r="D622"/>
  <c r="D621"/>
  <c r="D620"/>
  <c r="D619"/>
  <c r="D618"/>
  <c r="D617"/>
  <c r="D616"/>
  <c r="D615"/>
  <c r="D614"/>
  <c r="D613"/>
  <c r="C613"/>
  <c r="B613"/>
  <c r="D612"/>
  <c r="D611"/>
  <c r="D610"/>
  <c r="D609"/>
  <c r="D608"/>
  <c r="D607"/>
  <c r="D606"/>
  <c r="D605"/>
  <c r="D604"/>
  <c r="D603"/>
  <c r="D602"/>
  <c r="D601"/>
  <c r="D600"/>
  <c r="D599"/>
  <c r="D598"/>
  <c r="D597"/>
  <c r="D596"/>
  <c r="D595"/>
  <c r="D594"/>
  <c r="D593"/>
  <c r="D592"/>
  <c r="D591"/>
  <c r="D590"/>
  <c r="D589"/>
  <c r="D588"/>
  <c r="D587"/>
  <c r="D586"/>
  <c r="D585"/>
  <c r="D584"/>
  <c r="D583"/>
  <c r="D582"/>
  <c r="D581"/>
  <c r="D580"/>
  <c r="D579"/>
  <c r="D578"/>
  <c r="D577"/>
  <c r="D576"/>
  <c r="D575"/>
  <c r="D574"/>
  <c r="D573"/>
  <c r="D572"/>
  <c r="D571"/>
  <c r="D570"/>
  <c r="D569"/>
  <c r="D568"/>
  <c r="D567"/>
  <c r="D566"/>
  <c r="D565"/>
  <c r="D564"/>
  <c r="D563"/>
  <c r="D562"/>
  <c r="D561"/>
  <c r="D560"/>
  <c r="D559"/>
  <c r="D558"/>
  <c r="D557"/>
  <c r="D556"/>
  <c r="D555"/>
  <c r="D554"/>
  <c r="D553"/>
  <c r="C553"/>
  <c r="B553"/>
  <c r="D552"/>
  <c r="D551"/>
  <c r="D550"/>
  <c r="D549"/>
  <c r="D548"/>
  <c r="D547"/>
  <c r="D546"/>
  <c r="D545"/>
  <c r="D544"/>
  <c r="D543"/>
  <c r="C543"/>
  <c r="B543"/>
  <c r="D542"/>
  <c r="D541"/>
  <c r="D540"/>
  <c r="D539"/>
  <c r="D538"/>
  <c r="D537"/>
  <c r="D536"/>
  <c r="D535"/>
  <c r="D534"/>
  <c r="D533"/>
  <c r="D532"/>
  <c r="D531"/>
  <c r="D530"/>
  <c r="D529"/>
  <c r="D528"/>
  <c r="D527"/>
  <c r="D526"/>
  <c r="D525"/>
  <c r="D524"/>
  <c r="D523"/>
  <c r="D522"/>
  <c r="D521"/>
  <c r="D520"/>
  <c r="D519"/>
  <c r="D518"/>
  <c r="D517"/>
  <c r="D516"/>
  <c r="C516"/>
  <c r="D515"/>
  <c r="D514"/>
  <c r="D513"/>
  <c r="D512"/>
  <c r="D511"/>
  <c r="D510"/>
  <c r="D509"/>
  <c r="D508"/>
  <c r="D507"/>
  <c r="D506"/>
  <c r="D505"/>
  <c r="D504"/>
  <c r="D503"/>
  <c r="D502"/>
  <c r="D501"/>
  <c r="D500"/>
  <c r="D499"/>
  <c r="C499"/>
  <c r="B499"/>
  <c r="D498"/>
  <c r="D497"/>
  <c r="D496"/>
  <c r="D495"/>
  <c r="D494"/>
  <c r="D493"/>
  <c r="D492"/>
  <c r="D491"/>
  <c r="D490"/>
  <c r="D489"/>
  <c r="D488"/>
  <c r="D487"/>
  <c r="D486"/>
  <c r="D485"/>
  <c r="D484"/>
  <c r="D483"/>
  <c r="D482"/>
  <c r="D481"/>
  <c r="D480"/>
  <c r="D479"/>
  <c r="D478"/>
  <c r="D477"/>
  <c r="D476"/>
  <c r="D475"/>
  <c r="D474"/>
  <c r="D473"/>
  <c r="D472"/>
  <c r="D471"/>
  <c r="D470"/>
  <c r="D469"/>
  <c r="D468"/>
  <c r="D467"/>
  <c r="D466"/>
  <c r="D465"/>
  <c r="D464"/>
  <c r="D463"/>
  <c r="D462"/>
  <c r="D461"/>
  <c r="D460"/>
  <c r="D459"/>
  <c r="D458"/>
  <c r="D457"/>
  <c r="D456"/>
  <c r="D455"/>
  <c r="D454"/>
  <c r="C454"/>
  <c r="B454"/>
  <c r="D453"/>
  <c r="D452"/>
  <c r="D451"/>
  <c r="D450"/>
  <c r="C450"/>
  <c r="B450"/>
  <c r="D449"/>
  <c r="D448"/>
  <c r="D447"/>
  <c r="D446"/>
  <c r="D445"/>
  <c r="D444"/>
  <c r="D443"/>
  <c r="D442"/>
  <c r="D441"/>
  <c r="D440"/>
  <c r="D439"/>
  <c r="D438"/>
  <c r="C438"/>
  <c r="B438"/>
  <c r="D437"/>
  <c r="D436"/>
  <c r="D435"/>
  <c r="D434"/>
  <c r="D433"/>
  <c r="C433"/>
  <c r="B433"/>
  <c r="D432"/>
  <c r="D431"/>
  <c r="D430"/>
  <c r="D429"/>
  <c r="B429"/>
  <c r="D428"/>
  <c r="D427"/>
  <c r="D426"/>
  <c r="D425"/>
  <c r="D424"/>
  <c r="D423"/>
  <c r="C423"/>
  <c r="D422"/>
  <c r="D421"/>
  <c r="D420"/>
  <c r="D419"/>
  <c r="D418"/>
  <c r="D417"/>
  <c r="D416"/>
  <c r="D415"/>
  <c r="C415"/>
  <c r="B415"/>
  <c r="D414"/>
  <c r="D413"/>
  <c r="D412"/>
  <c r="D411"/>
  <c r="D410"/>
  <c r="D409"/>
  <c r="D408"/>
  <c r="D407"/>
  <c r="D406"/>
  <c r="D405"/>
  <c r="D404"/>
  <c r="D403"/>
  <c r="D402"/>
  <c r="D401"/>
  <c r="D400"/>
  <c r="D399"/>
  <c r="D398"/>
  <c r="D397"/>
  <c r="D396"/>
  <c r="D395"/>
  <c r="D394"/>
  <c r="D393"/>
  <c r="D392"/>
  <c r="D391"/>
  <c r="D390"/>
  <c r="D389"/>
  <c r="D388"/>
  <c r="D387"/>
  <c r="C387"/>
  <c r="B387"/>
  <c r="D386"/>
  <c r="D385"/>
  <c r="D384"/>
  <c r="D383"/>
  <c r="C383"/>
  <c r="B383"/>
  <c r="D382"/>
  <c r="D381"/>
  <c r="D380"/>
  <c r="D379"/>
  <c r="D378"/>
  <c r="D377"/>
  <c r="C377"/>
  <c r="B377"/>
  <c r="D376"/>
  <c r="D375"/>
  <c r="D374"/>
  <c r="D373"/>
  <c r="D372"/>
  <c r="D371"/>
  <c r="D370"/>
  <c r="D369"/>
  <c r="D368"/>
  <c r="D367"/>
  <c r="D366"/>
  <c r="D365"/>
  <c r="D364"/>
  <c r="D363"/>
  <c r="D362"/>
  <c r="D361"/>
  <c r="D360"/>
  <c r="D359"/>
  <c r="D358"/>
  <c r="D357"/>
  <c r="D356"/>
  <c r="D355"/>
  <c r="D354"/>
  <c r="C354"/>
  <c r="D353"/>
  <c r="D352"/>
  <c r="D351"/>
  <c r="D350"/>
  <c r="D349"/>
  <c r="D348"/>
  <c r="C348"/>
  <c r="B348"/>
  <c r="D347"/>
  <c r="D346"/>
  <c r="D345"/>
  <c r="D344"/>
  <c r="D343"/>
  <c r="D342"/>
  <c r="D341"/>
  <c r="D340"/>
  <c r="C340"/>
  <c r="B340"/>
  <c r="D339"/>
  <c r="D338"/>
  <c r="D337"/>
  <c r="D336"/>
  <c r="D335"/>
  <c r="D334"/>
  <c r="D333"/>
  <c r="D332"/>
  <c r="D331"/>
  <c r="D330"/>
  <c r="C330"/>
  <c r="B330"/>
  <c r="D329"/>
  <c r="D328"/>
  <c r="D327"/>
  <c r="D326"/>
  <c r="D325"/>
  <c r="D324"/>
  <c r="D323"/>
  <c r="D322"/>
  <c r="D321"/>
  <c r="D320"/>
  <c r="C320"/>
  <c r="B320"/>
  <c r="D319"/>
  <c r="D318"/>
  <c r="D317"/>
  <c r="D316"/>
  <c r="D315"/>
  <c r="D314"/>
  <c r="D313"/>
  <c r="D312"/>
  <c r="D311"/>
  <c r="D310"/>
  <c r="D309"/>
  <c r="D308"/>
  <c r="D307"/>
  <c r="D306"/>
  <c r="D305"/>
  <c r="D304"/>
  <c r="D303"/>
  <c r="D302"/>
  <c r="D301"/>
  <c r="D300"/>
  <c r="D299"/>
  <c r="D298"/>
  <c r="D297"/>
  <c r="D296"/>
  <c r="D295"/>
  <c r="D294"/>
  <c r="D293"/>
  <c r="D292"/>
  <c r="D291"/>
  <c r="D290"/>
  <c r="D289"/>
  <c r="D288"/>
  <c r="D287"/>
  <c r="D286"/>
  <c r="D285"/>
  <c r="D284"/>
  <c r="D283"/>
  <c r="D282"/>
  <c r="D281"/>
  <c r="D280"/>
  <c r="C280"/>
  <c r="B280"/>
  <c r="D279"/>
  <c r="D278"/>
  <c r="D277"/>
  <c r="D276"/>
  <c r="D275"/>
  <c r="D274"/>
  <c r="D273"/>
  <c r="D272"/>
  <c r="D271"/>
  <c r="D270"/>
  <c r="D269"/>
  <c r="D268"/>
  <c r="D267"/>
  <c r="D266"/>
  <c r="C266"/>
  <c r="B266"/>
  <c r="D265"/>
  <c r="D264"/>
  <c r="D263"/>
  <c r="D262"/>
  <c r="D261"/>
  <c r="D260"/>
  <c r="D259"/>
  <c r="D258"/>
  <c r="D257"/>
  <c r="D256"/>
  <c r="D255"/>
  <c r="D254"/>
  <c r="D253"/>
  <c r="D252"/>
  <c r="D251"/>
  <c r="D250"/>
  <c r="C250"/>
  <c r="B250"/>
  <c r="D249"/>
  <c r="D248"/>
  <c r="D247"/>
  <c r="C247"/>
  <c r="B247"/>
  <c r="D246"/>
  <c r="D245"/>
  <c r="D244"/>
  <c r="D243"/>
  <c r="D242"/>
  <c r="D241"/>
  <c r="D240"/>
  <c r="D239"/>
  <c r="D238"/>
  <c r="D237"/>
  <c r="D236"/>
  <c r="D235"/>
  <c r="D234"/>
  <c r="D233"/>
  <c r="D232"/>
  <c r="C232"/>
  <c r="D231"/>
  <c r="D230"/>
  <c r="D229"/>
  <c r="D228"/>
  <c r="D227"/>
  <c r="D226"/>
  <c r="D225"/>
  <c r="C225"/>
  <c r="B225"/>
  <c r="D224"/>
  <c r="D223"/>
  <c r="D222"/>
  <c r="D221"/>
  <c r="D220"/>
  <c r="D219"/>
  <c r="D218"/>
  <c r="D217"/>
  <c r="D216"/>
  <c r="D215"/>
  <c r="D214"/>
  <c r="D213"/>
  <c r="C213"/>
  <c r="B213"/>
  <c r="D212"/>
  <c r="D211"/>
  <c r="D210"/>
  <c r="D209"/>
  <c r="D208"/>
  <c r="D207"/>
  <c r="D206"/>
  <c r="D205"/>
  <c r="D204"/>
  <c r="D203"/>
  <c r="D202"/>
  <c r="D201"/>
  <c r="D200"/>
  <c r="D199"/>
  <c r="D198"/>
  <c r="D197"/>
  <c r="D196"/>
  <c r="D195"/>
  <c r="D194"/>
  <c r="D193"/>
  <c r="D192"/>
  <c r="D191"/>
  <c r="D190"/>
  <c r="D189"/>
  <c r="D188"/>
  <c r="D187"/>
  <c r="D186"/>
  <c r="D185"/>
  <c r="D184"/>
  <c r="D183"/>
  <c r="D182"/>
  <c r="D181"/>
  <c r="D180"/>
  <c r="D179"/>
  <c r="D178"/>
  <c r="D177"/>
  <c r="D176"/>
  <c r="D175"/>
  <c r="D174"/>
  <c r="D173"/>
  <c r="D172"/>
  <c r="D171"/>
  <c r="D170"/>
  <c r="D169"/>
  <c r="D168"/>
  <c r="D167"/>
  <c r="D166"/>
  <c r="D165"/>
  <c r="D164"/>
  <c r="D163"/>
  <c r="D162"/>
  <c r="D161"/>
  <c r="D160"/>
  <c r="D159"/>
  <c r="D158"/>
  <c r="D157"/>
  <c r="D156"/>
  <c r="C156"/>
  <c r="B156"/>
  <c r="D155"/>
  <c r="D154"/>
  <c r="D153"/>
  <c r="D152"/>
  <c r="D151"/>
  <c r="D150"/>
  <c r="D149"/>
  <c r="D148"/>
  <c r="D147"/>
  <c r="D146"/>
  <c r="D145"/>
  <c r="D144"/>
  <c r="D143"/>
  <c r="D142"/>
  <c r="D141"/>
  <c r="D140"/>
  <c r="D139"/>
  <c r="D138"/>
  <c r="D137"/>
  <c r="D136"/>
  <c r="C136"/>
  <c r="B136"/>
  <c r="D135"/>
  <c r="D134"/>
  <c r="D133"/>
  <c r="D132"/>
  <c r="D131"/>
  <c r="D130"/>
  <c r="D129"/>
  <c r="D128"/>
  <c r="D127"/>
  <c r="D126"/>
  <c r="D125"/>
  <c r="D124"/>
  <c r="D123"/>
  <c r="D122"/>
  <c r="D121"/>
  <c r="D120"/>
  <c r="D119"/>
  <c r="D118"/>
  <c r="D117"/>
  <c r="D116"/>
  <c r="D115"/>
  <c r="D114"/>
  <c r="D113"/>
  <c r="D112"/>
  <c r="D111"/>
  <c r="D110"/>
  <c r="D109"/>
  <c r="D108"/>
  <c r="D107"/>
  <c r="D106"/>
  <c r="D105"/>
  <c r="D104"/>
  <c r="D103"/>
  <c r="D102"/>
  <c r="D101"/>
  <c r="D100"/>
  <c r="D99"/>
  <c r="D98"/>
  <c r="D97"/>
  <c r="D96"/>
  <c r="D95"/>
  <c r="D94"/>
  <c r="D93"/>
  <c r="C93"/>
  <c r="B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D6"/>
  <c r="D5"/>
  <c r="D33" i="3"/>
  <c r="D30"/>
  <c r="D29"/>
  <c r="D28"/>
  <c r="D27"/>
  <c r="D26"/>
  <c r="D25"/>
  <c r="D24"/>
  <c r="D23"/>
  <c r="D22"/>
  <c r="D21"/>
  <c r="D20"/>
  <c r="D19"/>
  <c r="D18"/>
  <c r="D17"/>
  <c r="D16"/>
  <c r="D15"/>
  <c r="D14"/>
  <c r="D13"/>
  <c r="D12"/>
  <c r="D11"/>
  <c r="D10"/>
  <c r="D9"/>
  <c r="D8"/>
  <c r="D7"/>
  <c r="D6"/>
  <c r="D5"/>
</calcChain>
</file>

<file path=xl/comments1.xml><?xml version="1.0" encoding="utf-8"?>
<comments xmlns="http://schemas.openxmlformats.org/spreadsheetml/2006/main">
  <authors>
    <author>g</author>
  </authors>
  <commentList>
    <comment ref="A91" authorId="0">
      <text>
        <r>
          <rPr>
            <b/>
            <sz val="9"/>
            <rFont val="宋体"/>
            <charset val="134"/>
          </rPr>
          <t>g:</t>
        </r>
        <r>
          <rPr>
            <sz val="9"/>
            <rFont val="宋体"/>
            <charset val="134"/>
          </rPr>
          <t xml:space="preserve">
收入总计应等于支出总计</t>
        </r>
      </text>
    </comment>
  </commentList>
</comments>
</file>

<file path=xl/comments2.xml><?xml version="1.0" encoding="utf-8"?>
<comments xmlns="http://schemas.openxmlformats.org/spreadsheetml/2006/main">
  <authors>
    <author>g</author>
  </authors>
  <commentList>
    <comment ref="I5" authorId="0">
      <text>
        <r>
          <rPr>
            <b/>
            <sz val="9"/>
            <rFont val="宋体"/>
            <charset val="134"/>
          </rPr>
          <t>g:</t>
        </r>
        <r>
          <rPr>
            <sz val="9"/>
            <rFont val="宋体"/>
            <charset val="134"/>
          </rPr>
          <t xml:space="preserve">
校验本表合计数，应与表二类款分别对应
</t>
        </r>
      </text>
    </comment>
    <comment ref="B221" authorId="0">
      <text>
        <r>
          <rPr>
            <b/>
            <sz val="9"/>
            <rFont val="宋体"/>
            <charset val="134"/>
          </rPr>
          <t>g:</t>
        </r>
        <r>
          <rPr>
            <sz val="9"/>
            <rFont val="宋体"/>
            <charset val="134"/>
          </rPr>
          <t xml:space="preserve">
总计数应等于表二支出合计数
</t>
        </r>
      </text>
    </comment>
    <comment ref="D221" authorId="0">
      <text>
        <r>
          <rPr>
            <b/>
            <sz val="9"/>
            <rFont val="宋体"/>
            <charset val="134"/>
          </rPr>
          <t>g:</t>
        </r>
        <r>
          <rPr>
            <sz val="9"/>
            <rFont val="宋体"/>
            <charset val="134"/>
          </rPr>
          <t xml:space="preserve">
专项转移支付收入安排应等于表三专项
</t>
        </r>
        <r>
          <rPr>
            <sz val="9"/>
            <rFont val="宋体"/>
            <charset val="134"/>
          </rPr>
          <t xml:space="preserve">转移支付收入数
</t>
        </r>
      </text>
    </comment>
    <comment ref="E221" authorId="0">
      <text>
        <r>
          <rPr>
            <b/>
            <sz val="9"/>
            <rFont val="宋体"/>
            <charset val="134"/>
          </rPr>
          <t>g:</t>
        </r>
        <r>
          <rPr>
            <sz val="9"/>
            <rFont val="宋体"/>
            <charset val="134"/>
          </rPr>
          <t xml:space="preserve">
动用上年结余应等于表三上年结余数
</t>
        </r>
      </text>
    </comment>
    <comment ref="F221" authorId="0">
      <text>
        <r>
          <rPr>
            <b/>
            <sz val="9"/>
            <rFont val="宋体"/>
            <charset val="134"/>
          </rPr>
          <t>g:</t>
        </r>
        <r>
          <rPr>
            <sz val="9"/>
            <rFont val="宋体"/>
            <charset val="134"/>
          </rPr>
          <t xml:space="preserve">
调入资金应等于表三调入资金
</t>
        </r>
      </text>
    </comment>
  </commentList>
</comments>
</file>

<file path=xl/comments3.xml><?xml version="1.0" encoding="utf-8"?>
<comments xmlns="http://schemas.openxmlformats.org/spreadsheetml/2006/main">
  <authors>
    <author>g</author>
  </authors>
  <commentList>
    <comment ref="R4" authorId="0">
      <text>
        <r>
          <rPr>
            <b/>
            <sz val="9"/>
            <rFont val="宋体"/>
            <charset val="134"/>
          </rPr>
          <t>g:</t>
        </r>
        <r>
          <rPr>
            <sz val="9"/>
            <rFont val="宋体"/>
            <charset val="134"/>
          </rPr>
          <t xml:space="preserve">
本表总计数应该与表二相对应
</t>
        </r>
      </text>
    </comment>
  </commentList>
</comments>
</file>

<file path=xl/comments4.xml><?xml version="1.0" encoding="utf-8"?>
<comments xmlns="http://schemas.openxmlformats.org/spreadsheetml/2006/main">
  <authors>
    <author>g</author>
  </authors>
  <commentList>
    <comment ref="A101" authorId="0">
      <text>
        <r>
          <rPr>
            <b/>
            <sz val="9"/>
            <rFont val="宋体"/>
            <charset val="134"/>
          </rPr>
          <t>g:</t>
        </r>
        <r>
          <rPr>
            <sz val="9"/>
            <rFont val="宋体"/>
            <charset val="134"/>
          </rPr>
          <t xml:space="preserve">
各税种细项应与表一各税种细项相对应</t>
        </r>
      </text>
    </comment>
  </commentList>
</comments>
</file>

<file path=xl/comments5.xml><?xml version="1.0" encoding="utf-8"?>
<comments xmlns="http://schemas.openxmlformats.org/spreadsheetml/2006/main">
  <authors>
    <author>g</author>
  </authors>
  <commentList>
    <comment ref="A101" authorId="0">
      <text>
        <r>
          <rPr>
            <b/>
            <sz val="9"/>
            <rFont val="宋体"/>
            <charset val="134"/>
          </rPr>
          <t>g:</t>
        </r>
        <r>
          <rPr>
            <sz val="9"/>
            <rFont val="宋体"/>
            <charset val="134"/>
          </rPr>
          <t xml:space="preserve">
本表各项合计数应等于表二和表五各项合计数
</t>
        </r>
      </text>
    </comment>
    <comment ref="Z101" authorId="0">
      <text>
        <r>
          <rPr>
            <b/>
            <sz val="9"/>
            <rFont val="宋体"/>
            <charset val="134"/>
          </rPr>
          <t>g:</t>
        </r>
        <r>
          <rPr>
            <sz val="9"/>
            <rFont val="宋体"/>
            <charset val="134"/>
          </rPr>
          <t xml:space="preserve">
本表其他支出等于表二或表五中其他支出与预备费合计数
</t>
        </r>
      </text>
    </comment>
  </commentList>
</comments>
</file>

<file path=xl/comments6.xml><?xml version="1.0" encoding="utf-8"?>
<comments xmlns="http://schemas.openxmlformats.org/spreadsheetml/2006/main">
  <authors>
    <author>lenovo</author>
  </authors>
  <commentList>
    <comment ref="A74" authorId="0">
      <text>
        <r>
          <rPr>
            <b/>
            <sz val="9"/>
            <rFont val="宋体"/>
            <charset val="134"/>
          </rPr>
          <t>lenovo:</t>
        </r>
        <r>
          <rPr>
            <sz val="9"/>
            <rFont val="宋体"/>
            <charset val="134"/>
          </rPr>
          <t xml:space="preserve">
</t>
        </r>
        <r>
          <rPr>
            <sz val="9"/>
            <rFont val="宋体"/>
            <charset val="134"/>
          </rPr>
          <t xml:space="preserve">收入、支出预算数总计应等于表九收入支出预算数总计，上年决算收入总计应等于支出总计
</t>
        </r>
      </text>
    </comment>
  </commentList>
</comments>
</file>

<file path=xl/comments7.xml><?xml version="1.0" encoding="utf-8"?>
<comments xmlns="http://schemas.openxmlformats.org/spreadsheetml/2006/main">
  <authors>
    <author>g</author>
  </authors>
  <commentList>
    <comment ref="A250" authorId="0">
      <text>
        <r>
          <rPr>
            <b/>
            <sz val="9"/>
            <rFont val="宋体"/>
            <charset val="134"/>
          </rPr>
          <t>g:</t>
        </r>
        <r>
          <rPr>
            <sz val="9"/>
            <rFont val="宋体"/>
            <charset val="134"/>
          </rPr>
          <t xml:space="preserve">
收入总计应与支出总计相等
</t>
        </r>
      </text>
    </comment>
  </commentList>
</comments>
</file>

<file path=xl/sharedStrings.xml><?xml version="1.0" encoding="utf-8"?>
<sst xmlns="http://schemas.openxmlformats.org/spreadsheetml/2006/main" count="2880" uniqueCount="1742">
  <si>
    <t xml:space="preserve"> </t>
  </si>
  <si>
    <t>地区名称</t>
  </si>
  <si>
    <t>北京市</t>
  </si>
  <si>
    <t>2020年地方财政预算表</t>
  </si>
  <si>
    <t>天津市</t>
  </si>
  <si>
    <t>河北省</t>
  </si>
  <si>
    <t>山西省</t>
  </si>
  <si>
    <t>内蒙古自治区</t>
  </si>
  <si>
    <t>目  录</t>
  </si>
  <si>
    <t xml:space="preserve">            表一 2020年一般公共预算收入表</t>
  </si>
  <si>
    <t xml:space="preserve">            表二 2020年一般公共预算支出表</t>
  </si>
  <si>
    <t xml:space="preserve">            表三 2020年一般公共预算收支平衡表</t>
  </si>
  <si>
    <t xml:space="preserve">            表四 2020年一般公共预算支出资金来源情况表</t>
  </si>
  <si>
    <t xml:space="preserve">            表五 2020年一般公共预算支出经济分类情况表</t>
  </si>
  <si>
    <t xml:space="preserve">            表六 2020年地市县一般公共预算收支表</t>
  </si>
  <si>
    <t xml:space="preserve">            表七 2020年省对下一般公共预算转移支付预算表</t>
  </si>
  <si>
    <t xml:space="preserve">            表八 2020年政府性基金预算收支表</t>
  </si>
  <si>
    <t xml:space="preserve">            表九 2020年政府性基金预算收支明细表</t>
  </si>
  <si>
    <t xml:space="preserve">            表十 2020年政府性基金调入专项收入预算表</t>
  </si>
  <si>
    <t xml:space="preserve">            表十一 2020年政府性基金预算支出资金来源情况表</t>
  </si>
  <si>
    <t xml:space="preserve">            表十二 2020年国有资本经营预算收支总表</t>
  </si>
  <si>
    <t xml:space="preserve">            表十三 2020年国有资本经营预算收入表</t>
  </si>
  <si>
    <t xml:space="preserve">            表十四 2020年国有资本经营预算支出表</t>
  </si>
  <si>
    <t xml:space="preserve">            表十五 2020年国有资本经营预算补充表</t>
  </si>
  <si>
    <t>表一</t>
  </si>
  <si>
    <t>2020年一般公共预算收入表</t>
  </si>
  <si>
    <t>单位：万元</t>
  </si>
  <si>
    <r>
      <rPr>
        <b/>
        <sz val="12"/>
        <rFont val="宋体"/>
        <charset val="134"/>
      </rPr>
      <t>项</t>
    </r>
    <r>
      <rPr>
        <b/>
        <sz val="12"/>
        <rFont val="宋体"/>
        <charset val="134"/>
      </rPr>
      <t>目</t>
    </r>
  </si>
  <si>
    <t>上年决算（执行)数</t>
  </si>
  <si>
    <t>预算数</t>
  </si>
  <si>
    <t>预算数为决算（执行）数%</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</si>
  <si>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</si>
  <si>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</si>
  <si>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</si>
  <si>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</si>
  <si>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</si>
  <si>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</si>
  <si>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</si>
  <si>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</si>
  <si>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</si>
  <si>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</si>
  <si>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</si>
  <si>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</si>
  <si>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</si>
  <si>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</si>
  <si>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</si>
  <si>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</si>
  <si>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</si>
  <si>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</si>
  <si>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</si>
  <si>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</si>
  <si>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</si>
  <si>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</si>
  <si>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</si>
  <si>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</si>
  <si>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</si>
  <si>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</si>
  <si>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收入合计</t>
  </si>
  <si>
    <t>表二</t>
  </si>
  <si>
    <t>2020年一般公共预算支出表</t>
  </si>
  <si>
    <t>项目</t>
  </si>
  <si>
    <t>备注</t>
  </si>
  <si>
    <t>一、一般公共服务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</si>
  <si>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</si>
  <si>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</si>
  <si>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</si>
  <si>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</si>
  <si>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</si>
  <si>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</si>
  <si>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</si>
  <si>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</si>
  <si>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</si>
  <si>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</si>
  <si>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</si>
  <si>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</si>
  <si>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</si>
  <si>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</si>
  <si>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</si>
  <si>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</si>
  <si>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</si>
  <si>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</si>
  <si>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</si>
  <si>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</si>
  <si>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</si>
  <si>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</si>
  <si>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</si>
  <si>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</si>
  <si>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</si>
  <si>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</si>
  <si>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</si>
  <si>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</si>
  <si>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</si>
  <si>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</si>
  <si>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应对气象变化管理事务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</si>
  <si>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</si>
  <si>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</si>
  <si>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</si>
  <si>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</si>
  <si>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</si>
  <si>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</si>
  <si>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</si>
  <si>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</si>
  <si>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</si>
  <si>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</si>
  <si>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</si>
  <si>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</si>
  <si>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</si>
  <si>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</si>
  <si>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</si>
  <si>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</si>
  <si>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</si>
  <si>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</si>
  <si>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</si>
  <si>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</si>
  <si>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</si>
  <si>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</si>
  <si>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</si>
  <si>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</si>
  <si>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</si>
  <si>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</si>
  <si>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</si>
  <si>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</si>
  <si>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</si>
  <si>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</si>
  <si>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</si>
  <si>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</si>
  <si>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检验免疫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</si>
  <si>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</si>
  <si>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</si>
  <si>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</si>
  <si>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</si>
  <si>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</si>
  <si>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</si>
  <si>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</si>
  <si>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</si>
  <si>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</si>
  <si>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</si>
  <si>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</si>
  <si>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</si>
  <si>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</si>
  <si>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</si>
  <si>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</si>
  <si>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</si>
  <si>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</si>
  <si>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</si>
  <si>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</si>
  <si>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</si>
  <si>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</si>
  <si>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</si>
  <si>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</si>
  <si>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</si>
  <si>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</si>
  <si>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</si>
  <si>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</si>
  <si>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</si>
  <si>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</si>
  <si>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</si>
  <si>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</si>
  <si>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</si>
  <si>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</si>
  <si>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</si>
  <si>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</si>
  <si>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</si>
  <si>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</si>
  <si>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</si>
  <si>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</si>
  <si>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</si>
  <si>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</si>
  <si>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</si>
  <si>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</si>
  <si>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</si>
  <si>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</si>
  <si>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</si>
  <si>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</si>
  <si>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</si>
  <si>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</si>
  <si>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</si>
  <si>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</si>
  <si>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</si>
  <si>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</si>
  <si>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</si>
  <si>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</si>
  <si>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</si>
  <si>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</si>
  <si>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</si>
  <si>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</si>
  <si>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</si>
  <si>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</si>
  <si>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</si>
  <si>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</si>
  <si>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</si>
  <si>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</si>
  <si>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</si>
  <si>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</si>
  <si>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</si>
  <si>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</si>
  <si>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</si>
  <si>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</si>
  <si>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</si>
  <si>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</si>
  <si>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</si>
  <si>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</si>
  <si>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</si>
  <si>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二、外交支出</t>
  </si>
  <si>
    <t xml:space="preserve">    对外合作与交流</t>
  </si>
  <si>
    <t xml:space="preserve">    其他外交支出</t>
  </si>
  <si>
    <t>三、国防支出</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</si>
  <si>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</si>
  <si>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</si>
  <si>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</si>
  <si>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</si>
  <si>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</si>
  <si>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</si>
  <si>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</si>
  <si>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</si>
  <si>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</si>
  <si>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</si>
  <si>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</si>
  <si>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四、公共安全支出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</si>
  <si>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</si>
  <si>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</si>
  <si>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</si>
  <si>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</si>
  <si>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</si>
  <si>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</si>
  <si>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</si>
  <si>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</si>
  <si>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</si>
  <si>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</si>
  <si>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</si>
  <si>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</si>
  <si>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</si>
  <si>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</si>
  <si>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</si>
  <si>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</si>
  <si>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</si>
  <si>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</si>
  <si>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</si>
  <si>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</si>
  <si>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</si>
  <si>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</si>
  <si>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</si>
  <si>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</si>
  <si>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</si>
  <si>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</si>
  <si>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</si>
  <si>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</si>
  <si>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</si>
  <si>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</si>
  <si>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</si>
  <si>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</si>
  <si>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</si>
  <si>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</si>
  <si>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</si>
  <si>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</si>
  <si>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</si>
  <si>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</si>
  <si>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</si>
  <si>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</si>
  <si>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</si>
  <si>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</si>
  <si>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</si>
  <si>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</si>
  <si>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</si>
  <si>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</si>
  <si>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</si>
  <si>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</si>
  <si>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</si>
  <si>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</si>
  <si>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其他公共安全支出</t>
  </si>
  <si>
    <t>五、教育支出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</si>
  <si>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</si>
  <si>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</si>
  <si>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</si>
  <si>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</si>
  <si>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</si>
  <si>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</si>
  <si>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</si>
  <si>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</si>
  <si>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</si>
  <si>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</si>
  <si>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</si>
  <si>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</si>
  <si>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</si>
  <si>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</si>
  <si>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</si>
  <si>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</si>
  <si>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</si>
  <si>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</si>
  <si>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</si>
  <si>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</si>
  <si>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</si>
  <si>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</si>
  <si>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</si>
  <si>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</si>
  <si>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</si>
  <si>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</si>
  <si>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</si>
  <si>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</si>
  <si>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</si>
  <si>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</si>
  <si>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</si>
  <si>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</si>
  <si>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</si>
  <si>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</si>
  <si>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</si>
  <si>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</si>
  <si>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</si>
  <si>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</si>
  <si>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</si>
  <si>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</si>
  <si>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</si>
  <si>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</si>
  <si>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</si>
  <si>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</si>
  <si>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</si>
  <si>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</si>
  <si>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</si>
  <si>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</si>
  <si>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</si>
  <si>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六、科学技术支出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</si>
  <si>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</si>
  <si>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</si>
  <si>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</si>
  <si>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</si>
  <si>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</si>
  <si>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</si>
  <si>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</si>
  <si>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</si>
  <si>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</si>
  <si>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</si>
  <si>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</si>
  <si>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</si>
  <si>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</si>
  <si>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</si>
  <si>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</si>
  <si>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</si>
  <si>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</si>
  <si>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</si>
  <si>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</si>
  <si>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</si>
  <si>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</si>
  <si>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</si>
  <si>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</si>
  <si>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</si>
  <si>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</si>
  <si>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</si>
  <si>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</si>
  <si>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</si>
  <si>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</si>
  <si>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</si>
  <si>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</si>
  <si>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</si>
  <si>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</si>
  <si>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</si>
  <si>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</si>
  <si>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</si>
  <si>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</si>
  <si>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</si>
  <si>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</si>
  <si>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</si>
  <si>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</si>
  <si>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</si>
  <si>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</si>
  <si>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</si>
  <si>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</si>
  <si>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</si>
  <si>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七、文化旅游体育与传媒支出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</si>
  <si>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</si>
  <si>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</si>
  <si>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</si>
  <si>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</si>
  <si>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</si>
  <si>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</si>
  <si>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</si>
  <si>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</si>
  <si>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</si>
  <si>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</si>
  <si>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</si>
  <si>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</si>
  <si>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</si>
  <si>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</si>
  <si>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</si>
  <si>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</si>
  <si>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</si>
  <si>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</si>
  <si>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</si>
  <si>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</si>
  <si>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</si>
  <si>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</si>
  <si>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</si>
  <si>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</si>
  <si>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</si>
  <si>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</si>
  <si>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</si>
  <si>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一般行政管理实务</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</si>
  <si>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</si>
  <si>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</si>
  <si>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</si>
  <si>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</si>
  <si>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</si>
  <si>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</si>
  <si>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</si>
  <si>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</si>
  <si>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</si>
  <si>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</si>
  <si>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</si>
  <si>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</si>
  <si>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</si>
  <si>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</si>
  <si>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八、社会保障和就业支出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</si>
  <si>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</si>
  <si>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</si>
  <si>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</si>
  <si>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</si>
  <si>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</si>
  <si>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</si>
  <si>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</si>
  <si>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</si>
  <si>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</si>
  <si>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</si>
  <si>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</si>
  <si>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</si>
  <si>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</si>
  <si>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</si>
  <si>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</si>
  <si>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</si>
  <si>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</si>
  <si>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</si>
  <si>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</si>
  <si>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</si>
  <si>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</si>
  <si>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</si>
  <si>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</si>
  <si>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</si>
  <si>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</si>
  <si>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</si>
  <si>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</si>
  <si>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</si>
  <si>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</si>
  <si>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</si>
  <si>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</si>
  <si>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</si>
  <si>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</si>
  <si>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</si>
  <si>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</si>
  <si>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</si>
  <si>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</si>
  <si>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</si>
  <si>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</si>
  <si>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</si>
  <si>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</si>
  <si>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</si>
  <si>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</si>
  <si>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</si>
  <si>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</si>
  <si>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</si>
  <si>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</si>
  <si>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</si>
  <si>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</si>
  <si>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</si>
  <si>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</si>
  <si>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</si>
  <si>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</si>
  <si>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</si>
  <si>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</si>
  <si>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</si>
  <si>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</si>
  <si>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</si>
  <si>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</si>
  <si>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</si>
  <si>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</si>
  <si>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</si>
  <si>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</si>
  <si>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</si>
  <si>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</si>
  <si>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</si>
  <si>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</si>
  <si>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</si>
  <si>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</si>
  <si>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</si>
  <si>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</si>
  <si>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</si>
  <si>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</si>
  <si>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</si>
  <si>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</si>
  <si>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</si>
  <si>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</si>
  <si>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</si>
  <si>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</si>
  <si>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</si>
  <si>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</si>
  <si>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</si>
  <si>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</si>
  <si>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</si>
  <si>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</si>
  <si>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</si>
  <si>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</si>
  <si>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</si>
  <si>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</si>
  <si>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</si>
  <si>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</si>
  <si>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</si>
  <si>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</si>
  <si>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</si>
  <si>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</si>
  <si>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</si>
  <si>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</si>
  <si>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</si>
  <si>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</si>
  <si>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</si>
  <si>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</si>
  <si>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</si>
  <si>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t>
  </si>
  <si>
    <t>九、卫生健康支出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</si>
  <si>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</si>
  <si>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</si>
  <si>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</si>
  <si>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</si>
  <si>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</si>
  <si>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</si>
  <si>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</si>
  <si>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</si>
  <si>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</si>
  <si>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</si>
  <si>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</si>
  <si>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</si>
  <si>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</si>
  <si>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</si>
  <si>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</si>
  <si>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</si>
  <si>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</si>
  <si>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</si>
  <si>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</si>
  <si>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</si>
  <si>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</si>
  <si>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</si>
  <si>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</si>
  <si>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</si>
  <si>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</si>
  <si>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</si>
  <si>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</si>
  <si>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</si>
  <si>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</si>
  <si>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</si>
  <si>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</si>
  <si>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</si>
  <si>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</si>
  <si>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</si>
  <si>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</si>
  <si>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</si>
  <si>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</si>
  <si>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</si>
  <si>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</si>
  <si>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</si>
  <si>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</si>
  <si>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</si>
  <si>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</si>
  <si>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</si>
  <si>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</si>
  <si>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</si>
  <si>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</si>
  <si>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</si>
  <si>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</si>
  <si>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</si>
  <si>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</si>
  <si>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</si>
  <si>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</si>
  <si>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</si>
  <si>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</si>
  <si>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</si>
  <si>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</si>
  <si>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</si>
  <si>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</si>
  <si>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老龄卫生健康服务</t>
  </si>
  <si>
    <t xml:space="preserve">      老龄卫生健康服务</t>
  </si>
  <si>
    <t xml:space="preserve">    其他卫生健康支出</t>
  </si>
  <si>
    <t xml:space="preserve">      其他卫生健康支出</t>
  </si>
  <si>
    <t>十、节能环保支出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</si>
  <si>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</si>
  <si>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</si>
  <si>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</si>
  <si>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</si>
  <si>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</si>
  <si>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</si>
  <si>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</si>
  <si>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</si>
  <si>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</si>
  <si>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</si>
  <si>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</si>
  <si>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</si>
  <si>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</si>
  <si>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</si>
  <si>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</si>
  <si>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</si>
  <si>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</si>
  <si>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</si>
  <si>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</si>
  <si>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</si>
  <si>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</si>
  <si>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</si>
  <si>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</si>
  <si>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</si>
  <si>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</si>
  <si>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</si>
  <si>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</si>
  <si>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</si>
  <si>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</si>
  <si>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</si>
  <si>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</si>
  <si>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</si>
  <si>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</si>
  <si>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</si>
  <si>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</si>
  <si>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</si>
  <si>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</si>
  <si>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</si>
  <si>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</si>
  <si>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</si>
  <si>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</si>
  <si>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</si>
  <si>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</si>
  <si>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</si>
  <si>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</si>
  <si>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</si>
  <si>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</si>
  <si>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</si>
  <si>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</si>
  <si>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</si>
  <si>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</si>
  <si>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</si>
  <si>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</si>
  <si>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</si>
  <si>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</si>
  <si>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</si>
  <si>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</si>
  <si>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</si>
  <si>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</si>
  <si>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</si>
  <si>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</si>
  <si>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</si>
  <si>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</si>
  <si>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</si>
  <si>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十一、城乡社区支出</t>
  </si>
  <si>
    <t xml:space="preserve">    城乡社区管理事务</t>
  </si>
  <si>
    <t xml:space="preserve">      城管执法</t>
  </si>
  <si>
    <t xml:space="preserve">      工程建设国家标准规范编制与监管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</si>
  <si>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</si>
  <si>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</si>
  <si>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</si>
  <si>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</si>
  <si>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</si>
  <si>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</si>
  <si>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</si>
  <si>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</si>
  <si>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</si>
  <si>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</si>
  <si>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</si>
  <si>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</si>
  <si>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十二、农林水支出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</si>
  <si>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</si>
  <si>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</si>
  <si>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</si>
  <si>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</si>
  <si>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</si>
  <si>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</si>
  <si>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</si>
  <si>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</si>
  <si>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</si>
  <si>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</si>
  <si>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</si>
  <si>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</si>
  <si>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</si>
  <si>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</si>
  <si>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</si>
  <si>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</si>
  <si>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</si>
  <si>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</si>
  <si>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</si>
  <si>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</si>
  <si>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</si>
  <si>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</si>
  <si>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</si>
  <si>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</si>
  <si>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</si>
  <si>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</si>
  <si>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</si>
  <si>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</si>
  <si>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</si>
  <si>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</si>
  <si>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</si>
  <si>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</si>
  <si>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</si>
  <si>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</si>
  <si>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</si>
  <si>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</si>
  <si>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</si>
  <si>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</si>
  <si>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</si>
  <si>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</si>
  <si>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</si>
  <si>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</si>
  <si>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</si>
  <si>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</si>
  <si>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</si>
  <si>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</si>
  <si>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</si>
  <si>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</si>
  <si>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</si>
  <si>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</si>
  <si>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</si>
  <si>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</si>
  <si>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</si>
  <si>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</si>
  <si>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</si>
  <si>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</si>
  <si>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</si>
  <si>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</si>
  <si>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</si>
  <si>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</si>
  <si>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</si>
  <si>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</si>
  <si>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</si>
  <si>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</si>
  <si>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</si>
  <si>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</si>
  <si>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</si>
  <si>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</si>
  <si>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</si>
  <si>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</si>
  <si>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</si>
  <si>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</si>
  <si>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</si>
  <si>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</si>
  <si>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</si>
  <si>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</si>
  <si>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</si>
  <si>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</si>
  <si>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</si>
  <si>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</si>
  <si>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</si>
  <si>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</si>
  <si>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</si>
  <si>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</si>
  <si>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</si>
  <si>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</si>
  <si>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</si>
  <si>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</si>
  <si>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</si>
  <si>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</si>
  <si>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</si>
  <si>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</si>
  <si>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</si>
  <si>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</si>
  <si>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</si>
  <si>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十三、交通运输支出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</si>
  <si>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</si>
  <si>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</si>
  <si>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</si>
  <si>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</si>
  <si>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</si>
  <si>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</si>
  <si>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</si>
  <si>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</si>
  <si>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</si>
  <si>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</si>
  <si>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</si>
  <si>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</si>
  <si>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</si>
  <si>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</si>
  <si>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</si>
  <si>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</si>
  <si>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</si>
  <si>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</si>
  <si>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</si>
  <si>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</si>
  <si>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</si>
  <si>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</si>
  <si>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</si>
  <si>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</si>
  <si>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</si>
  <si>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</si>
  <si>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</si>
  <si>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</si>
  <si>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</si>
  <si>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</si>
  <si>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</si>
  <si>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</si>
  <si>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</si>
  <si>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</si>
  <si>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</si>
  <si>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</si>
  <si>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</si>
  <si>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</si>
  <si>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</si>
  <si>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</si>
  <si>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</si>
  <si>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</si>
  <si>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</si>
  <si>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</si>
  <si>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</si>
  <si>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</si>
  <si>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</si>
  <si>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</si>
  <si>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</si>
  <si>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</si>
  <si>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十四、资源勘探工业信息等支出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</si>
  <si>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</si>
  <si>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</si>
  <si>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</si>
  <si>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</si>
  <si>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</si>
  <si>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</si>
  <si>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</si>
  <si>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</si>
  <si>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</si>
  <si>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</si>
  <si>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</si>
  <si>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</si>
  <si>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</si>
  <si>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</si>
  <si>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</si>
  <si>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</si>
  <si>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</si>
  <si>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</si>
  <si>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</si>
  <si>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</si>
  <si>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</si>
  <si>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</si>
  <si>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</si>
  <si>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</si>
  <si>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</si>
  <si>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</si>
  <si>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</si>
  <si>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</si>
  <si>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</si>
  <si>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</si>
  <si>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</si>
  <si>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</si>
  <si>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</si>
  <si>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</si>
  <si>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</si>
  <si>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</si>
  <si>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</si>
  <si>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</si>
  <si>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</si>
  <si>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</si>
  <si>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</si>
  <si>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</si>
  <si>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</si>
  <si>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</si>
  <si>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</si>
  <si>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</si>
  <si>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十五、商业服务业等支出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</si>
  <si>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</si>
  <si>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</si>
  <si>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</si>
  <si>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</si>
  <si>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</si>
  <si>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</si>
  <si>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</si>
  <si>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</si>
  <si>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</si>
  <si>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</si>
  <si>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</si>
  <si>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十六、金融支出</t>
  </si>
  <si>
    <t xml:space="preserve">    金融部门行政支出</t>
  </si>
  <si>
    <t xml:space="preserve">      安全防卫</t>
  </si>
  <si>
    <t xml:space="preserve">      金融部门其他行政支出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</si>
  <si>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</si>
  <si>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</si>
  <si>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</si>
  <si>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</si>
  <si>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</si>
  <si>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</si>
  <si>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其他金融支出</t>
  </si>
  <si>
    <t>十七、援助其他地区支出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</si>
  <si>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</si>
  <si>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</si>
  <si>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</si>
  <si>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</si>
  <si>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</si>
  <si>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</si>
  <si>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</si>
  <si>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</si>
  <si>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</si>
  <si>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十八、自然资源海洋气象等支出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</si>
  <si>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</si>
  <si>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</si>
  <si>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</si>
  <si>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</si>
  <si>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</si>
  <si>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</si>
  <si>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</si>
  <si>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</si>
  <si>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</si>
  <si>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</si>
  <si>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</si>
  <si>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</si>
  <si>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</si>
  <si>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</si>
  <si>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</si>
  <si>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</si>
  <si>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</si>
  <si>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</si>
  <si>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</si>
  <si>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</si>
  <si>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</si>
  <si>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</si>
  <si>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</si>
  <si>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</si>
  <si>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</si>
  <si>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</si>
  <si>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</si>
  <si>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</si>
  <si>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</si>
  <si>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</si>
  <si>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</si>
  <si>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</si>
  <si>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</si>
  <si>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</si>
  <si>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</si>
  <si>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</si>
  <si>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十九、住房保障支出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</si>
  <si>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</si>
  <si>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</si>
  <si>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</si>
  <si>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</si>
  <si>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</si>
  <si>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</si>
  <si>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</si>
  <si>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</si>
  <si>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</si>
  <si>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</si>
  <si>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</si>
  <si>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</si>
  <si>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</si>
  <si>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</si>
  <si>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</si>
  <si>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</si>
  <si>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</si>
  <si>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</si>
  <si>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</si>
  <si>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二十、粮油物资储备支出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</si>
  <si>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</si>
  <si>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</si>
  <si>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</si>
  <si>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</si>
  <si>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</si>
  <si>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</si>
  <si>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</si>
  <si>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</si>
  <si>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</si>
  <si>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</si>
  <si>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</si>
  <si>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</si>
  <si>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</si>
  <si>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</si>
  <si>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</si>
  <si>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</si>
  <si>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</si>
  <si>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</si>
  <si>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</si>
  <si>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</si>
  <si>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</si>
  <si>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</si>
  <si>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</si>
  <si>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</si>
  <si>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</si>
  <si>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</si>
  <si>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</si>
  <si>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</si>
  <si>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</si>
  <si>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</si>
  <si>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</si>
  <si>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</si>
  <si>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</si>
  <si>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</si>
  <si>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</si>
  <si>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</si>
  <si>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</si>
  <si>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</si>
  <si>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</si>
  <si>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</si>
  <si>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</si>
  <si>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</si>
  <si>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</si>
  <si>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</si>
  <si>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二十一、灾害防治及应急管理支出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</si>
  <si>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</si>
  <si>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</si>
  <si>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</si>
  <si>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</si>
  <si>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</si>
  <si>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</si>
  <si>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</si>
  <si>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</si>
  <si>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</si>
  <si>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</si>
  <si>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</si>
  <si>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</si>
  <si>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</si>
  <si>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</si>
  <si>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</si>
  <si>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</si>
  <si>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</si>
  <si>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</si>
  <si>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</si>
  <si>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</si>
  <si>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</si>
  <si>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</si>
  <si>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</si>
  <si>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</si>
  <si>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</si>
  <si>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</si>
  <si>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</si>
  <si>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</si>
  <si>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</si>
  <si>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</si>
  <si>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</si>
  <si>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</si>
  <si>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</si>
  <si>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</si>
  <si>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</si>
  <si>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</si>
  <si>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</si>
  <si>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</si>
  <si>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</si>
  <si>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二十二、预备费</t>
  </si>
  <si>
    <t>二十三、债务付息支出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</si>
  <si>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</si>
  <si>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</si>
  <si>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</si>
  <si>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</si>
  <si>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</si>
  <si>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二十四、债务发行费用支出</t>
  </si>
  <si>
    <t xml:space="preserve">    地方政府一般债务发行费用支出</t>
  </si>
  <si>
    <t>二十五、其他支出</t>
  </si>
  <si>
    <t xml:space="preserve">    年初预留</t>
  </si>
  <si>
    <t>支出合计</t>
  </si>
  <si>
    <t>表三</t>
  </si>
  <si>
    <t>2020年一般公共预算收支平衡表</t>
  </si>
  <si>
    <r>
      <rPr>
        <b/>
        <sz val="12"/>
        <rFont val="宋体"/>
        <charset val="134"/>
      </rPr>
      <t>收</t>
    </r>
    <r>
      <rPr>
        <b/>
        <sz val="14"/>
        <rFont val="宋体"/>
        <charset val="134"/>
      </rPr>
      <t>入</t>
    </r>
  </si>
  <si>
    <r>
      <rPr>
        <b/>
        <sz val="12"/>
        <rFont val="宋体"/>
        <charset val="134"/>
      </rPr>
      <t>支</t>
    </r>
    <r>
      <rPr>
        <b/>
        <sz val="14"/>
        <rFont val="宋体"/>
        <charset val="134"/>
      </rPr>
      <t>出</t>
    </r>
  </si>
  <si>
    <t>本级收入合计</t>
  </si>
  <si>
    <t>本级支出合计</t>
  </si>
  <si>
    <t>转移性收入</t>
  </si>
  <si>
    <t>转移性支出</t>
  </si>
  <si>
    <t xml:space="preserve">  上级补助收入</t>
  </si>
  <si>
    <t xml:space="preserve">  上解支出</t>
  </si>
  <si>
    <t xml:space="preserve">    返还性收入</t>
  </si>
  <si>
    <t xml:space="preserve">    体制上解支出</t>
  </si>
  <si>
    <t xml:space="preserve">      所得税基数返还收入 </t>
  </si>
  <si>
    <t xml:space="preserve">    专项上解支出</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</si>
  <si>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</si>
  <si>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</si>
  <si>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</si>
  <si>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</si>
  <si>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</si>
  <si>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</si>
  <si>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</si>
  <si>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</si>
  <si>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</si>
  <si>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</si>
  <si>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</si>
  <si>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</si>
  <si>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</si>
  <si>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</si>
  <si>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</si>
  <si>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</si>
  <si>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</si>
  <si>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</si>
  <si>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</si>
  <si>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</si>
  <si>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</si>
  <si>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</si>
  <si>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</si>
  <si>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</si>
  <si>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</si>
  <si>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</si>
  <si>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</si>
  <si>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</si>
  <si>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</si>
  <si>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</si>
  <si>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</si>
  <si>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</si>
  <si>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</si>
  <si>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</si>
  <si>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</si>
  <si>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</si>
  <si>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</si>
  <si>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</si>
  <si>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</si>
  <si>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</si>
  <si>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</si>
  <si>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</si>
  <si>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</si>
  <si>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</si>
  <si>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</si>
  <si>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</si>
  <si>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</si>
  <si>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</si>
  <si>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</si>
  <si>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</si>
  <si>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</si>
  <si>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</si>
  <si>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</si>
  <si>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</si>
  <si>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</si>
  <si>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</si>
  <si>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</si>
  <si>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</si>
  <si>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</si>
  <si>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</si>
  <si>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</si>
  <si>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</si>
  <si>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</si>
  <si>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上年结余收入</t>
  </si>
  <si>
    <t xml:space="preserve">  调入资金</t>
  </si>
  <si>
    <t xml:space="preserve">  调出资金</t>
  </si>
  <si>
    <t xml:space="preserve">    从政府性基金预算调入</t>
  </si>
  <si>
    <t xml:space="preserve">  年终结余</t>
  </si>
  <si>
    <t xml:space="preserve">    从国有资本经营预算调入</t>
  </si>
  <si>
    <t xml:space="preserve">  地方政府一般债务还本支出</t>
  </si>
  <si>
    <t xml:space="preserve">    从其他资金调入</t>
  </si>
  <si>
    <t xml:space="preserve">  地方政府一般债务转贷支出</t>
  </si>
  <si>
    <t xml:space="preserve">  地方政府一般债务收入</t>
  </si>
  <si>
    <t xml:space="preserve">  援助其他地区支出</t>
  </si>
  <si>
    <t xml:space="preserve">  地方政府一般债务转贷收入</t>
  </si>
  <si>
    <t xml:space="preserve">  安排预算稳定调节基金</t>
  </si>
  <si>
    <t xml:space="preserve">  接受其他地区援助收入</t>
  </si>
  <si>
    <t xml:space="preserve">  补充预算周转金</t>
  </si>
  <si>
    <t xml:space="preserve">  动用预算稳定调节基金</t>
  </si>
  <si>
    <t>收入总计</t>
  </si>
  <si>
    <t>支出总计</t>
  </si>
  <si>
    <t>校验行</t>
  </si>
  <si>
    <t>注：上年结余收入是指上年结转，不包含净结余。</t>
  </si>
  <si>
    <t>表四</t>
  </si>
  <si>
    <t>2020年一般公共预算支出资金来源情况表</t>
  </si>
  <si>
    <t>合计</t>
  </si>
  <si>
    <t>财力安排</t>
  </si>
  <si>
    <t>专项转移支付收入安排</t>
  </si>
  <si>
    <t>动用上年结余安排</t>
  </si>
  <si>
    <t>调入资金</t>
  </si>
  <si>
    <r>
      <t xml:space="preserve">政府债务资金
</t>
    </r>
    <r>
      <rPr>
        <b/>
        <sz val="12"/>
        <color rgb="FFFF0000"/>
        <rFont val="宋体"/>
        <charset val="134"/>
      </rPr>
      <t>(市县不填列）</t>
    </r>
  </si>
  <si>
    <t>其他资金</t>
  </si>
  <si>
    <t>校验列</t>
  </si>
  <si>
    <t>二十一、预备费</t>
  </si>
  <si>
    <t>二十二、债务付息支出</t>
  </si>
  <si>
    <t xml:space="preserve">      地方政府一般债务付息支出</t>
  </si>
  <si>
    <t>二十三、债务发行费用支出</t>
  </si>
  <si>
    <t>二十四、其他支出</t>
  </si>
  <si>
    <t xml:space="preserve">      年初预留</t>
  </si>
  <si>
    <t xml:space="preserve">      其他支出</t>
  </si>
  <si>
    <t>总计</t>
  </si>
  <si>
    <t>表五</t>
  </si>
  <si>
    <t>2020年政府预算支出经济分类情况表</t>
  </si>
  <si>
    <t>单位:万元</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</si>
  <si>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</si>
  <si>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</si>
  <si>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</si>
  <si>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</si>
  <si>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</si>
  <si>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</si>
  <si>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</si>
  <si>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</si>
  <si>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</si>
  <si>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</si>
  <si>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</si>
  <si>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</si>
  <si>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预备费及预留</t>
  </si>
  <si>
    <t>其他支出</t>
  </si>
  <si>
    <t>一、一般公共服务支出</t>
  </si>
  <si>
    <t>十四、资源勘探信息等支出</t>
  </si>
  <si>
    <t>转移性支出（不填数）</t>
  </si>
  <si>
    <t>表六之一</t>
  </si>
  <si>
    <t>2020年地市县一般公共预算收支表</t>
  </si>
  <si>
    <t>2016年分地市县公共财政收支预算表</t>
  </si>
  <si>
    <t>地    区</t>
  </si>
  <si>
    <t>收       入</t>
  </si>
  <si>
    <t>税　　　　收　　　　收　　　　入</t>
  </si>
  <si>
    <t>非  税  收  入</t>
  </si>
  <si>
    <t>小计</t>
  </si>
  <si>
    <t>增值税</t>
  </si>
  <si>
    <t>企业_x000D_
所得税</t>
  </si>
  <si>
    <t>企业
所得税退税</t>
  </si>
  <si>
    <t>个人_x000D_
所得税</t>
  </si>
  <si>
    <t>资源税</t>
  </si>
  <si>
    <t>城市维护_x000D_
建设税</t>
  </si>
  <si>
    <t>房产税</t>
  </si>
  <si>
    <t>印花税</t>
  </si>
  <si>
    <t>城镇土地使用税</t>
  </si>
  <si>
    <t>土地增值税</t>
  </si>
  <si>
    <t>车船税</t>
  </si>
  <si>
    <t>耕地_x000D_
占用税</t>
  </si>
  <si>
    <t>契税</t>
  </si>
  <si>
    <t>烟叶税</t>
  </si>
  <si>
    <t>环境保护税</t>
  </si>
  <si>
    <t>其他各项_x000D_税收收入</t>
  </si>
  <si>
    <t>专项_x000D_
收入</t>
  </si>
  <si>
    <t>行政事_x000D_
业性收_x000D_
费收入</t>
  </si>
  <si>
    <t>罚没_x000D_
收入</t>
  </si>
  <si>
    <t>国有资本_x000D_经营收入</t>
  </si>
  <si>
    <t>国有资源_x000D_
（资产）有_x000D_
偿使用收入</t>
  </si>
  <si>
    <t>捐赠
收入</t>
  </si>
  <si>
    <t>政府住房基金收入</t>
  </si>
  <si>
    <t>其他_x000D_
收入</t>
  </si>
  <si>
    <t>吉林省</t>
  </si>
  <si>
    <t>本级</t>
  </si>
  <si>
    <t>地（市）合计</t>
  </si>
  <si>
    <t>长春市</t>
  </si>
  <si>
    <t>长春市本级</t>
  </si>
  <si>
    <t>区县合计</t>
  </si>
  <si>
    <t>南关区</t>
  </si>
  <si>
    <t>宽城区</t>
  </si>
  <si>
    <t>朝阳区</t>
  </si>
  <si>
    <t>二道区</t>
  </si>
  <si>
    <t>绿园区</t>
  </si>
  <si>
    <t>双阳区</t>
  </si>
  <si>
    <t>榆树市</t>
  </si>
  <si>
    <t>德惠市</t>
  </si>
  <si>
    <t>农安县</t>
  </si>
  <si>
    <t>九台区</t>
  </si>
  <si>
    <t>吉林市</t>
  </si>
  <si>
    <t>吉林市本级</t>
  </si>
  <si>
    <t>昌邑区</t>
  </si>
  <si>
    <t>船营区</t>
  </si>
  <si>
    <t>龙潭区</t>
  </si>
  <si>
    <t>丰满区</t>
  </si>
  <si>
    <t>永吉县</t>
  </si>
  <si>
    <t>蛟河市</t>
  </si>
  <si>
    <t>舒兰市</t>
  </si>
  <si>
    <t>磐石市</t>
  </si>
  <si>
    <t>桦甸市</t>
  </si>
  <si>
    <t>四平市</t>
  </si>
  <si>
    <t>四平市本级</t>
  </si>
  <si>
    <t>区县级合计</t>
  </si>
  <si>
    <t>铁东区</t>
  </si>
  <si>
    <t>铁西区</t>
  </si>
  <si>
    <t>梨树县</t>
  </si>
  <si>
    <t>双辽市</t>
  </si>
  <si>
    <t>伊通县</t>
  </si>
  <si>
    <t>公主岭市</t>
  </si>
  <si>
    <t>辽源市</t>
  </si>
  <si>
    <t>辽源市本级</t>
  </si>
  <si>
    <t>龙山区</t>
  </si>
  <si>
    <t>西安区</t>
  </si>
  <si>
    <t>东丰县</t>
  </si>
  <si>
    <t>东辽县</t>
  </si>
  <si>
    <t>通化市</t>
  </si>
  <si>
    <t>通化市本级</t>
  </si>
  <si>
    <t>东昌区</t>
  </si>
  <si>
    <t>二道江区</t>
  </si>
  <si>
    <t>医药高新区</t>
  </si>
  <si>
    <t>通化县</t>
  </si>
  <si>
    <t>集安市</t>
  </si>
  <si>
    <t>柳河县</t>
  </si>
  <si>
    <t>辉南县</t>
  </si>
  <si>
    <t>梅河口市</t>
  </si>
  <si>
    <t>白山市</t>
  </si>
  <si>
    <t>白山市本级</t>
  </si>
  <si>
    <t>浑江区</t>
  </si>
  <si>
    <t>江源区</t>
  </si>
  <si>
    <t>抚松县</t>
  </si>
  <si>
    <t>靖宇县</t>
  </si>
  <si>
    <t>长白县</t>
  </si>
  <si>
    <t>临江市</t>
  </si>
  <si>
    <t>白城市</t>
  </si>
  <si>
    <t>白城市本级</t>
  </si>
  <si>
    <t>洮北区</t>
  </si>
  <si>
    <t>洮南市</t>
  </si>
  <si>
    <t>大安市</t>
  </si>
  <si>
    <t>镇赉县</t>
  </si>
  <si>
    <t>通榆县</t>
  </si>
  <si>
    <t>松原市</t>
  </si>
  <si>
    <t>松原市本级</t>
  </si>
  <si>
    <t>宁江区</t>
  </si>
  <si>
    <t>前郭县</t>
  </si>
  <si>
    <t>长岭县</t>
  </si>
  <si>
    <t>乾安县</t>
  </si>
  <si>
    <t>扶余市</t>
  </si>
  <si>
    <t>延边州</t>
  </si>
  <si>
    <t>延边州本级</t>
  </si>
  <si>
    <t>延吉市</t>
  </si>
  <si>
    <t>图们市</t>
  </si>
  <si>
    <t>龙井市</t>
  </si>
  <si>
    <t>和龙市</t>
  </si>
  <si>
    <t>汪清县</t>
  </si>
  <si>
    <t>安图县</t>
  </si>
  <si>
    <t>珲春市</t>
  </si>
  <si>
    <t>敦化市</t>
  </si>
  <si>
    <t>长白山管委会</t>
  </si>
  <si>
    <t>长白山管委会本级</t>
  </si>
  <si>
    <t>表六之二</t>
  </si>
  <si>
    <t>支            出</t>
  </si>
  <si>
    <t>支出
合计</t>
  </si>
  <si>
    <t>一般公共服务</t>
  </si>
  <si>
    <t>外交</t>
  </si>
  <si>
    <t>国防</t>
  </si>
  <si>
    <t>公共
安全</t>
  </si>
  <si>
    <t>教育</t>
  </si>
  <si>
    <t>科学
技术</t>
  </si>
  <si>
    <t>文化旅游体育与传媒</t>
  </si>
  <si>
    <t>社会保障和就业</t>
  </si>
  <si>
    <t>卫生健康</t>
  </si>
  <si>
    <t>节能环保</t>
  </si>
  <si>
    <t>城乡社区</t>
  </si>
  <si>
    <t>农林水</t>
  </si>
  <si>
    <t>交通
运输</t>
  </si>
  <si>
    <t>资源勘探信息等</t>
  </si>
  <si>
    <t>商业服务业等</t>
  </si>
  <si>
    <t>金融</t>
  </si>
  <si>
    <t>援助其他地区支出</t>
  </si>
  <si>
    <t>自然资源海洋气象等</t>
  </si>
  <si>
    <t>住房保障支出</t>
  </si>
  <si>
    <t>粮油物资储备</t>
  </si>
  <si>
    <t>灾害防治及应急管理</t>
  </si>
  <si>
    <t>债务付息支出</t>
  </si>
  <si>
    <t>债务发行费用支出</t>
  </si>
  <si>
    <t>其他
支出</t>
  </si>
  <si>
    <t>二、外交</t>
  </si>
  <si>
    <t>三、国防</t>
  </si>
  <si>
    <t>五、教育</t>
  </si>
  <si>
    <t>六、科学技术</t>
  </si>
  <si>
    <t>七、文化体育与传媒</t>
  </si>
  <si>
    <t>八、社会保障和就业</t>
  </si>
  <si>
    <t>九、医疗卫生</t>
  </si>
  <si>
    <t>十、环境保护</t>
  </si>
  <si>
    <t>十一、城乡社区事务</t>
  </si>
  <si>
    <t>十二、农林水事务</t>
  </si>
  <si>
    <t>十三、交通运输</t>
  </si>
  <si>
    <t>十四、资源勘探电力信息等事务</t>
  </si>
  <si>
    <t>十五、商业服务业等事务</t>
  </si>
  <si>
    <t>十六、金融监管等事务支出</t>
  </si>
  <si>
    <t>十八、国土资源气象等事务</t>
  </si>
  <si>
    <t>二十、粮油物资储备管理事务</t>
  </si>
  <si>
    <t>二十一、国债还本付息支出</t>
  </si>
  <si>
    <t>二十二、其他支出</t>
  </si>
  <si>
    <t>表七之一</t>
  </si>
  <si>
    <t>2020年市县对下一般公共预算转移支付预算表</t>
  </si>
  <si>
    <t>转移支付合计</t>
  </si>
  <si>
    <r>
      <rPr>
        <sz val="9"/>
        <rFont val="宋体"/>
        <charset val="134"/>
      </rPr>
      <t xml:space="preserve">一 </t>
    </r>
    <r>
      <rPr>
        <sz val="9"/>
        <rFont val="宋体"/>
        <charset val="134"/>
      </rPr>
      <t xml:space="preserve">         </t>
    </r>
    <r>
      <rPr>
        <sz val="9"/>
        <rFont val="宋体"/>
        <charset val="134"/>
      </rPr>
      <t>般</t>
    </r>
    <r>
      <rPr>
        <sz val="9"/>
        <rFont val="宋体"/>
        <charset val="134"/>
      </rPr>
      <t xml:space="preserve">              </t>
    </r>
    <r>
      <rPr>
        <sz val="9"/>
        <rFont val="宋体"/>
        <charset val="134"/>
      </rPr>
      <t>性</t>
    </r>
    <r>
      <rPr>
        <sz val="9"/>
        <rFont val="宋体"/>
        <charset val="134"/>
      </rPr>
      <t xml:space="preserve">                 </t>
    </r>
    <r>
      <rPr>
        <sz val="9"/>
        <rFont val="宋体"/>
        <charset val="134"/>
      </rPr>
      <t>转</t>
    </r>
    <r>
      <rPr>
        <sz val="9"/>
        <rFont val="宋体"/>
        <charset val="134"/>
      </rPr>
      <t xml:space="preserve">               </t>
    </r>
    <r>
      <rPr>
        <sz val="9"/>
        <rFont val="宋体"/>
        <charset val="134"/>
      </rPr>
      <t>移</t>
    </r>
    <r>
      <rPr>
        <sz val="9"/>
        <rFont val="宋体"/>
        <charset val="134"/>
      </rPr>
      <t xml:space="preserve">                 </t>
    </r>
    <r>
      <rPr>
        <sz val="9"/>
        <rFont val="宋体"/>
        <charset val="134"/>
      </rPr>
      <t>支</t>
    </r>
    <r>
      <rPr>
        <sz val="9"/>
        <rFont val="宋体"/>
        <charset val="134"/>
      </rPr>
      <t xml:space="preserve">            </t>
    </r>
    <r>
      <rPr>
        <sz val="9"/>
        <rFont val="宋体"/>
        <charset val="134"/>
      </rPr>
      <t>付</t>
    </r>
  </si>
  <si>
    <t>一般性转移支付小计</t>
  </si>
  <si>
    <t>体制补助收入</t>
  </si>
  <si>
    <t>均衡性转移支付收入</t>
  </si>
  <si>
    <t>县级基本财力保障机制奖补资金收入</t>
  </si>
  <si>
    <t>结算补助收入</t>
  </si>
  <si>
    <t>资源枯竭型城市转移支付补助收入</t>
  </si>
  <si>
    <t>企业事业单位划转补助收入</t>
  </si>
  <si>
    <t>产粮（油）大县奖励资金收入</t>
  </si>
  <si>
    <t>重点生态功能区转移支付收入</t>
  </si>
  <si>
    <t>固定数额补助收入</t>
  </si>
  <si>
    <t>革命老区转移支付收入</t>
  </si>
  <si>
    <t>民族地区转移支付收入</t>
  </si>
  <si>
    <t>边境地区转移支付收入</t>
  </si>
  <si>
    <t>贫困地区转移支付收入</t>
  </si>
  <si>
    <t>一般公共服务共同财政事权转移支付收入</t>
  </si>
  <si>
    <t>外交共同财政事权转移支付收入</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</si>
  <si>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</si>
  <si>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</si>
  <si>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</si>
  <si>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</si>
  <si>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</si>
  <si>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</si>
  <si>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</si>
  <si>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</si>
  <si>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</si>
  <si>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</si>
  <si>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</si>
  <si>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</si>
  <si>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</si>
  <si>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</si>
  <si>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</si>
  <si>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</si>
  <si>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</si>
  <si>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灾害防治及应急管理共同财政事权转移支付收入</t>
  </si>
  <si>
    <t>其他共同财政事权转移支付收入</t>
  </si>
  <si>
    <t>其他一般性转移支付收入</t>
  </si>
  <si>
    <t>表七之二</t>
  </si>
  <si>
    <r>
      <rPr>
        <sz val="9"/>
        <rFont val="宋体"/>
        <charset val="134"/>
      </rPr>
      <t xml:space="preserve">专                   项                 </t>
    </r>
    <r>
      <rPr>
        <sz val="9"/>
        <rFont val="宋体"/>
        <charset val="134"/>
      </rPr>
      <t>转</t>
    </r>
    <r>
      <rPr>
        <sz val="9"/>
        <rFont val="宋体"/>
        <charset val="134"/>
      </rPr>
      <t xml:space="preserve">               </t>
    </r>
    <r>
      <rPr>
        <sz val="9"/>
        <rFont val="宋体"/>
        <charset val="134"/>
      </rPr>
      <t>移</t>
    </r>
    <r>
      <rPr>
        <sz val="9"/>
        <rFont val="宋体"/>
        <charset val="134"/>
      </rPr>
      <t xml:space="preserve">                 </t>
    </r>
    <r>
      <rPr>
        <sz val="9"/>
        <rFont val="宋体"/>
        <charset val="134"/>
      </rPr>
      <t>支</t>
    </r>
    <r>
      <rPr>
        <sz val="9"/>
        <rFont val="宋体"/>
        <charset val="134"/>
      </rPr>
      <t xml:space="preserve">            </t>
    </r>
    <r>
      <rPr>
        <sz val="9"/>
        <rFont val="宋体"/>
        <charset val="134"/>
      </rPr>
      <t>付</t>
    </r>
  </si>
  <si>
    <t>专项转移支付小计</t>
  </si>
  <si>
    <t>卫生
健康</t>
  </si>
  <si>
    <t>节能
环保</t>
  </si>
  <si>
    <t>城乡
社区</t>
  </si>
  <si>
    <t>自然资源海洋气象</t>
  </si>
  <si>
    <t>住房
保障</t>
  </si>
  <si>
    <t>其他专项转移支付</t>
  </si>
  <si>
    <t>表八</t>
  </si>
  <si>
    <t>2020年政府性基金预算收支表</t>
  </si>
  <si>
    <r>
      <rPr>
        <b/>
        <sz val="14"/>
        <rFont val="宋体"/>
        <charset val="134"/>
      </rPr>
      <t>收</t>
    </r>
    <r>
      <rPr>
        <b/>
        <sz val="14"/>
        <rFont val="宋体"/>
        <charset val="134"/>
      </rPr>
      <t>入</t>
    </r>
  </si>
  <si>
    <r>
      <rPr>
        <b/>
        <sz val="14"/>
        <rFont val="宋体"/>
        <charset val="134"/>
      </rPr>
      <t>支</t>
    </r>
    <r>
      <rPr>
        <b/>
        <sz val="14"/>
        <rFont val="宋体"/>
        <charset val="134"/>
      </rPr>
      <t>出</t>
    </r>
  </si>
  <si>
    <t>一、农网还贷资金收入</t>
  </si>
  <si>
    <t>一、文化旅游体育与传媒支出</t>
  </si>
  <si>
    <t>二、海南省高等级公路车辆通行附加费收入</t>
  </si>
  <si>
    <t xml:space="preserve">   国家电影事业发展专项资金安排的支出</t>
  </si>
  <si>
    <t>三、港口建设费收入</t>
  </si>
  <si>
    <t xml:space="preserve">   旅游发展基金支出</t>
  </si>
  <si>
    <t>四、国家电影事业发展专项资金收入</t>
  </si>
  <si>
    <t xml:space="preserve">   国家电影事业发展专项资金对应专项债务收入安排的支出</t>
  </si>
  <si>
    <t>五、国有土地收益基金收入</t>
  </si>
  <si>
    <t>二、社会保障和就业支出</t>
  </si>
  <si>
    <t>六、农业土地开发资金收入</t>
  </si>
  <si>
    <t xml:space="preserve">    大中型水库移民后期扶持基金支出</t>
  </si>
  <si>
    <t>七、国有土地使用权出让收入</t>
  </si>
  <si>
    <t xml:space="preserve">    小型水库移民扶助基金安排的支出</t>
  </si>
  <si>
    <t>八、大中型水库库区基金收入</t>
  </si>
  <si>
    <t xml:space="preserve">    小型水库移民扶助基金对应专项债务收入安排的支出</t>
  </si>
  <si>
    <t>九、彩票公益金收入</t>
  </si>
  <si>
    <t>三、节能环保支出</t>
  </si>
  <si>
    <t>十、城市基础设施配套费收入</t>
  </si>
  <si>
    <t xml:space="preserve">    可再生能源电价附加收入安排的支出</t>
  </si>
  <si>
    <t>十一、小型水库移民扶助基金收入</t>
  </si>
  <si>
    <t xml:space="preserve">    废弃电器电子产品处理基金支出</t>
  </si>
  <si>
    <t>十二、国家重大水利工程建设基金收入</t>
  </si>
  <si>
    <t>四、城乡社区支出</t>
  </si>
  <si>
    <t>十三、车辆通行费</t>
  </si>
  <si>
    <t xml:space="preserve">    国有土地使用权出让收入安排的支出</t>
  </si>
  <si>
    <t>十四、污水处理费收入</t>
  </si>
  <si>
    <t xml:space="preserve">    国有土地收益基金安排的支出</t>
  </si>
  <si>
    <t>十五、彩票发行机构和彩票销售机构的业务费用</t>
  </si>
  <si>
    <t xml:space="preserve">    农业土地开发资金安排的支出</t>
  </si>
  <si>
    <t>十六、其他政府性基金收入</t>
  </si>
  <si>
    <t xml:space="preserve">    城市基础设施配套费安排的支出</t>
  </si>
  <si>
    <t>十七、专项债券对应项目专项收入</t>
  </si>
  <si>
    <t xml:space="preserve">    污水处理费安排的支出</t>
  </si>
  <si>
    <t xml:space="preserve">    土地储备专项债券收入安排的支出</t>
  </si>
  <si>
    <t xml:space="preserve">    棚户区改造专项债券收入安排的支出</t>
  </si>
  <si>
    <t xml:space="preserve">    城市基础设施配套费对应专项债务收入安排的支出</t>
  </si>
  <si>
    <t xml:space="preserve">    污水处理费对应专项债务收入安排的支出</t>
  </si>
  <si>
    <t xml:space="preserve">    国有土地使用权出让收入对应专项债务收入安排的支出</t>
  </si>
  <si>
    <t>五、农林水支出</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</si>
  <si>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</si>
  <si>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</si>
  <si>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</si>
  <si>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t>
  </si>
  <si>
    <t xml:space="preserve">    国家重大水利工程建设基金对应专项债务收入安排的支出</t>
  </si>
  <si>
    <t>六、交通运输支出</t>
  </si>
  <si>
    <t xml:space="preserve">    海南省高等级公路车辆通行附加费安排的支出</t>
  </si>
  <si>
    <t xml:space="preserve">    车辆通行费安排的支出</t>
  </si>
  <si>
    <t xml:space="preserve">    港口建设费安排的支出</t>
  </si>
  <si>
    <t xml:space="preserve">    铁路建设基金支出</t>
  </si>
  <si>
    <t xml:space="preserve">    船舶油污损害赔偿基金支出</t>
  </si>
  <si>
    <t xml:space="preserve">    民航发展基金支出</t>
  </si>
  <si>
    <t xml:space="preserve">    海南省高等级公路车辆通行附加费对应专项债务收入安排的支出</t>
  </si>
  <si>
    <t xml:space="preserve">    政府收费公路专项债券收入安排的支出</t>
  </si>
  <si>
    <t xml:space="preserve">    车辆通行费对应专项债务收入安排的支出</t>
  </si>
  <si>
    <t xml:space="preserve">    港口建设费对应专项债务收入安排的支出</t>
  </si>
  <si>
    <t>七、资源勘探工业信息等支出</t>
  </si>
  <si>
    <t xml:space="preserve">    农网还贷资金支出</t>
  </si>
  <si>
    <t>八、其他支出</t>
  </si>
  <si>
    <t xml:space="preserve">    其他政府性基金及对应专项债务收入安排的支出</t>
  </si>
  <si>
    <t xml:space="preserve">    彩票发行销售机构业务费安排的支出</t>
  </si>
  <si>
    <t xml:space="preserve">    彩票公益金安排的支出</t>
  </si>
  <si>
    <t>九、债务付息支出</t>
  </si>
  <si>
    <t>十、债务发行费用支出</t>
  </si>
  <si>
    <t xml:space="preserve">  政府性基金转移收入</t>
  </si>
  <si>
    <t xml:space="preserve">  政府性基金转移支付</t>
  </si>
  <si>
    <t xml:space="preserve">    政府性基金补助收入</t>
  </si>
  <si>
    <t xml:space="preserve">    政府性基金补助支出</t>
  </si>
  <si>
    <t xml:space="preserve">    政府性基金上解收入</t>
  </si>
  <si>
    <t xml:space="preserve">    政府性基金上解支出</t>
  </si>
  <si>
    <t xml:space="preserve"> 调出资金</t>
  </si>
  <si>
    <t xml:space="preserve"> 年终结余</t>
  </si>
  <si>
    <t xml:space="preserve">    其中：地方政府性基金调入专项收入</t>
  </si>
  <si>
    <t xml:space="preserve"> 地方政府专项债务还本支出</t>
  </si>
  <si>
    <t xml:space="preserve">  地方政府专项债务收入</t>
  </si>
  <si>
    <t xml:space="preserve"> 地方政府专项债务转贷支出</t>
  </si>
  <si>
    <t xml:space="preserve">  地方政府专项债务转贷收入</t>
  </si>
  <si>
    <t>表九</t>
  </si>
  <si>
    <t>2020年政府性基金预算收支明细表</t>
  </si>
  <si>
    <r>
      <rPr>
        <b/>
        <sz val="11"/>
        <rFont val="宋体"/>
        <charset val="134"/>
      </rPr>
      <t>项</t>
    </r>
    <r>
      <rPr>
        <b/>
        <sz val="12"/>
        <rFont val="宋体"/>
        <charset val="134"/>
      </rPr>
      <t>目</t>
    </r>
  </si>
  <si>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</si>
  <si>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</si>
  <si>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</si>
  <si>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</si>
  <si>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</si>
  <si>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土地出让价款收入</t>
  </si>
  <si>
    <t xml:space="preserve">  补缴的土地价款</t>
  </si>
  <si>
    <t xml:space="preserve">      宣传促销</t>
  </si>
  <si>
    <t xml:space="preserve">  划拨土地收入</t>
  </si>
  <si>
    <t xml:space="preserve">      行业规划</t>
  </si>
  <si>
    <r>
      <rPr>
        <sz val="11"/>
        <rFont val="宋体"/>
        <charset val="134"/>
      </rPr>
      <t xml:space="preserve"> </t>
    </r>
    <r>
      <rPr>
        <sz val="11"/>
        <rFont val="宋体"/>
        <charset val="134"/>
      </rPr>
      <t xml:space="preserve"> </t>
    </r>
    <r>
      <rPr>
        <sz val="11"/>
        <rFont val="宋体"/>
        <charset val="134"/>
      </rPr>
      <t>缴纳新增建设用地土地有偿使用费</t>
    </r>
  </si>
  <si>
    <t xml:space="preserve">      旅游事业补助</t>
  </si>
  <si>
    <t xml:space="preserve">  其他土地出让收入</t>
  </si>
  <si>
    <t xml:space="preserve">      地方旅游开发项目补助</t>
  </si>
  <si>
    <t xml:space="preserve">      其他旅游发展基金支出 </t>
  </si>
  <si>
    <t xml:space="preserve">  福利彩票公益金收入</t>
  </si>
  <si>
    <t xml:space="preserve">      资助城市影院</t>
  </si>
  <si>
    <t xml:space="preserve">  体育彩票公益金收入</t>
  </si>
  <si>
    <t xml:space="preserve">      其他国家电影事业发展专项资金对应专项债务收入支出</t>
  </si>
  <si>
    <t xml:space="preserve">      移民补助</t>
  </si>
  <si>
    <t xml:space="preserve">      基础设施建设和经济发展</t>
  </si>
  <si>
    <t xml:space="preserve">      其他大中型水库移民后期扶持基金支出</t>
  </si>
  <si>
    <t xml:space="preserve">  福利彩票销售机构的业务费用</t>
  </si>
  <si>
    <t xml:space="preserve">  体育彩票销售机构的业务费用</t>
  </si>
  <si>
    <t xml:space="preserve">  彩票兑奖周转金</t>
  </si>
  <si>
    <t xml:space="preserve">      其他小型水库移民扶助基金支出</t>
  </si>
  <si>
    <t xml:space="preserve">  彩票发行销售风险基金</t>
  </si>
  <si>
    <t xml:space="preserve">  彩票市场调控资金收入</t>
  </si>
  <si>
    <t xml:space="preserve">      其他小型水库移民扶助基金对应专项债务收入安排的支出</t>
  </si>
  <si>
    <t xml:space="preserve">      风力发电补助</t>
  </si>
  <si>
    <t xml:space="preserve">      太阳能发电补助</t>
  </si>
  <si>
    <t xml:space="preserve">      生物质能发电补助</t>
  </si>
  <si>
    <t xml:space="preserve">      其他可再生能源电价附加收入安排的支出</t>
  </si>
  <si>
    <t xml:space="preserve">      回收处理费用补贴</t>
  </si>
  <si>
    <t xml:space="preserve">      信息系统建设</t>
  </si>
  <si>
    <t xml:space="preserve">      基金征管经费</t>
  </si>
  <si>
    <t xml:space="preserve">      其他废弃电器电子产品处理基金支出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</si>
  <si>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</si>
  <si>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</si>
  <si>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</si>
  <si>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</si>
  <si>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</si>
  <si>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</si>
  <si>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</si>
  <si>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</si>
  <si>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</si>
  <si>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</si>
  <si>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</si>
  <si>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</si>
  <si>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</si>
  <si>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</si>
  <si>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</si>
  <si>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</si>
  <si>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</si>
  <si>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</si>
  <si>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</si>
  <si>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</si>
  <si>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</si>
  <si>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其他土地储备专项债券收入安排的支出</t>
  </si>
  <si>
    <t xml:space="preserve">      其他棚户区改造专项债券收入安排的支出</t>
  </si>
  <si>
    <t xml:space="preserve">      其他城市基础设施配套费对应专项债务收入安排的支出</t>
  </si>
  <si>
    <t xml:space="preserve">      其他污水处理费对应专项债务收入安排的支出</t>
  </si>
  <si>
    <t xml:space="preserve">      其他国有土地使用权出让收入对应专项债务收入安排的支出</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</si>
  <si>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</si>
  <si>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</si>
  <si>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</si>
  <si>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</si>
  <si>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</si>
  <si>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三峡后续工作</t>
  </si>
  <si>
    <t xml:space="preserve">      地方重大水利工程建设</t>
  </si>
  <si>
    <t xml:space="preserve">      其他重大水利工程建设基金支出</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</si>
  <si>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</si>
  <si>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</si>
  <si>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</si>
  <si>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</si>
  <si>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</si>
  <si>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航道建设和维护</t>
  </si>
  <si>
    <t xml:space="preserve">      航运保障系统建设</t>
  </si>
  <si>
    <t xml:space="preserve">      其他港口建设费安排的支出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</si>
  <si>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</si>
  <si>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</si>
  <si>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</si>
  <si>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</si>
  <si>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</si>
  <si>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</si>
  <si>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</si>
  <si>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</si>
  <si>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</si>
  <si>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</si>
  <si>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</si>
  <si>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</si>
  <si>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</si>
  <si>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</si>
  <si>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</si>
  <si>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</si>
  <si>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</si>
  <si>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</si>
  <si>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</si>
  <si>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</si>
  <si>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</si>
  <si>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其他海南省高等级公路车辆通行附加费对应专项债务收入安排的支出</t>
  </si>
  <si>
    <t xml:space="preserve">      其他政府收费公路专项债券收入安排的支出</t>
  </si>
  <si>
    <t xml:space="preserve">      其他港口建设费对应专项债务收入安排的支出</t>
  </si>
  <si>
    <t xml:space="preserve">      地方农网还贷资金支出</t>
  </si>
  <si>
    <t xml:space="preserve">      其他农网还贷资金支出</t>
  </si>
  <si>
    <t xml:space="preserve">      其他政府性基金安排的支出</t>
  </si>
  <si>
    <t xml:space="preserve">      其他地方自行试点项目收益专项债券收入安排的支出</t>
  </si>
  <si>
    <t xml:space="preserve">      其他政府性基金债务收入安排的支出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</si>
  <si>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</si>
  <si>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</si>
  <si>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</si>
  <si>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</si>
  <si>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</si>
  <si>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</si>
  <si>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</si>
  <si>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</si>
  <si>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</si>
  <si>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</si>
  <si>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</si>
  <si>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</si>
  <si>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</si>
  <si>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</si>
  <si>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</si>
  <si>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</si>
  <si>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</si>
  <si>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</si>
  <si>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</si>
  <si>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</si>
  <si>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</si>
  <si>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</si>
  <si>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</si>
  <si>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</si>
  <si>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</si>
  <si>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</si>
  <si>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</si>
  <si>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</si>
  <si>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</si>
  <si>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</si>
  <si>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</si>
  <si>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</si>
  <si>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</si>
  <si>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</si>
  <si>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</si>
  <si>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</si>
  <si>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</si>
  <si>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</si>
  <si>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</si>
  <si>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</si>
  <si>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</si>
  <si>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</si>
  <si>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</si>
  <si>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</si>
  <si>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</si>
  <si>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</si>
  <si>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</si>
  <si>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</si>
  <si>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</si>
  <si>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</si>
  <si>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表十</t>
  </si>
  <si>
    <t>2020年政府性基金调入专项收入预算表</t>
  </si>
  <si>
    <t>表十一</t>
  </si>
  <si>
    <t>2020年政府性基金预算支出资金来源情况表</t>
  </si>
  <si>
    <t>当年预算收入安排</t>
  </si>
  <si>
    <t>转移支付收入安排</t>
  </si>
  <si>
    <t>上年结余</t>
  </si>
  <si>
    <t>政府债务资金</t>
  </si>
  <si>
    <t>表十二                                        2020年国有资本经营预算收支总表</t>
  </si>
  <si>
    <t>财资地预01表</t>
  </si>
  <si>
    <t>填报单位：</t>
  </si>
  <si>
    <t>金额单位：万元</t>
  </si>
  <si>
    <r>
      <rPr>
        <sz val="10"/>
        <rFont val="宋体"/>
        <charset val="134"/>
      </rPr>
      <t>收</t>
    </r>
    <r>
      <rPr>
        <sz val="10"/>
        <rFont val="Times New Roman"/>
        <family val="1"/>
      </rPr>
      <t xml:space="preserve">          </t>
    </r>
    <r>
      <rPr>
        <sz val="10"/>
        <rFont val="宋体"/>
        <charset val="134"/>
      </rPr>
      <t>入</t>
    </r>
  </si>
  <si>
    <r>
      <rPr>
        <sz val="10"/>
        <rFont val="宋体"/>
        <charset val="134"/>
      </rPr>
      <t>支</t>
    </r>
    <r>
      <rPr>
        <sz val="10"/>
        <rFont val="Times New Roman"/>
        <family val="1"/>
      </rPr>
      <t xml:space="preserve">          </t>
    </r>
    <r>
      <rPr>
        <sz val="10"/>
        <rFont val="宋体"/>
        <charset val="134"/>
      </rPr>
      <t>出</t>
    </r>
  </si>
  <si>
    <r>
      <rPr>
        <sz val="10"/>
        <rFont val="宋体"/>
        <charset val="134"/>
      </rPr>
      <t>项</t>
    </r>
    <r>
      <rPr>
        <sz val="10"/>
        <rFont val="Times New Roman"/>
        <family val="1"/>
      </rPr>
      <t xml:space="preserve">        </t>
    </r>
    <r>
      <rPr>
        <sz val="10"/>
        <rFont val="宋体"/>
        <charset val="134"/>
      </rPr>
      <t>目</t>
    </r>
  </si>
  <si>
    <t>行次</t>
  </si>
  <si>
    <t>上年执行数</t>
  </si>
  <si>
    <t>2020年预算数</t>
  </si>
  <si>
    <t>省本级</t>
  </si>
  <si>
    <t>地市级及以下</t>
  </si>
  <si>
    <t>栏次</t>
  </si>
  <si>
    <t>一、利润收入</t>
  </si>
  <si>
    <t>一、解决历史遗留问题及改革成本支出</t>
  </si>
  <si>
    <t>二、股利、股息收入</t>
  </si>
  <si>
    <t>二、国有企业资本金注入</t>
  </si>
  <si>
    <t>三、产权转让收入</t>
  </si>
  <si>
    <t>三、国有企业政策性补贴</t>
  </si>
  <si>
    <t>四、清算收入</t>
  </si>
  <si>
    <t>四、金融国有资本经营预算支出</t>
  </si>
  <si>
    <t>五、其他国有资本经营预算收入</t>
  </si>
  <si>
    <t>五、其他国有资本经营预算支出</t>
  </si>
  <si>
    <t>收 入 合 计</t>
  </si>
  <si>
    <t>支 出 合 计</t>
  </si>
  <si>
    <t>国有资本经营预算转移支付收入</t>
  </si>
  <si>
    <t>国有资本经营预算转移支付支出</t>
  </si>
  <si>
    <t>——</t>
  </si>
  <si>
    <t>上年结转</t>
  </si>
  <si>
    <t>国有资本经营预算上解支出</t>
  </si>
  <si>
    <t>国有资本经营预算调出资金</t>
  </si>
  <si>
    <t>结转下年</t>
  </si>
  <si>
    <t>收 入 总 计</t>
  </si>
  <si>
    <t>支 出 总 计</t>
  </si>
  <si>
    <t>表十三                                2020年国有资本经营收入预算表</t>
  </si>
  <si>
    <r>
      <rPr>
        <sz val="10"/>
        <rFont val="宋体"/>
        <charset val="134"/>
      </rPr>
      <t>财资地预</t>
    </r>
    <r>
      <rPr>
        <sz val="10"/>
        <rFont val="Times New Roman"/>
        <family val="1"/>
      </rPr>
      <t>02</t>
    </r>
    <r>
      <rPr>
        <sz val="10"/>
        <rFont val="宋体"/>
        <charset val="134"/>
      </rPr>
      <t>表</t>
    </r>
  </si>
  <si>
    <t>科目编码</t>
  </si>
  <si>
    <t>科目名称</t>
  </si>
  <si>
    <t>预算数为执行数的%</t>
  </si>
  <si>
    <t xml:space="preserve">    烟草企业利润收入</t>
  </si>
  <si>
    <t xml:space="preserve">    石油石化企业利润收入</t>
  </si>
  <si>
    <t>……</t>
  </si>
  <si>
    <t xml:space="preserve">    其他国有资本经营预算企业利润收入</t>
  </si>
  <si>
    <r>
      <rPr>
        <sz val="10"/>
        <rFont val="Times New Roman"/>
        <family val="1"/>
      </rPr>
      <t xml:space="preserve">          </t>
    </r>
    <r>
      <rPr>
        <sz val="10"/>
        <rFont val="宋体"/>
        <charset val="134"/>
      </rPr>
      <t>国有控股公司股利、股息收入</t>
    </r>
  </si>
  <si>
    <r>
      <rPr>
        <sz val="10"/>
        <rFont val="Times New Roman"/>
        <family val="1"/>
      </rPr>
      <t xml:space="preserve">          </t>
    </r>
    <r>
      <rPr>
        <sz val="10"/>
        <rFont val="宋体"/>
        <charset val="134"/>
      </rPr>
      <t>国有参股公司股利、股息收入</t>
    </r>
  </si>
  <si>
    <r>
      <rPr>
        <sz val="10"/>
        <rFont val="Times New Roman"/>
        <family val="1"/>
      </rPr>
      <t xml:space="preserve">          </t>
    </r>
    <r>
      <rPr>
        <sz val="10"/>
        <rFont val="宋体"/>
        <charset val="134"/>
      </rPr>
      <t>其他国有资本经营预算企业股利、股息收入</t>
    </r>
  </si>
  <si>
    <r>
      <rPr>
        <sz val="10"/>
        <rFont val="Times New Roman"/>
        <family val="1"/>
      </rPr>
      <t xml:space="preserve">          </t>
    </r>
    <r>
      <rPr>
        <sz val="10"/>
        <rFont val="宋体"/>
        <charset val="134"/>
      </rPr>
      <t>国有股权、股份转让收入</t>
    </r>
  </si>
  <si>
    <r>
      <rPr>
        <sz val="10"/>
        <rFont val="Times New Roman"/>
        <family val="1"/>
      </rPr>
      <t xml:space="preserve">          </t>
    </r>
    <r>
      <rPr>
        <sz val="10"/>
        <rFont val="宋体"/>
        <charset val="134"/>
      </rPr>
      <t>国有独资企业产权转让收入</t>
    </r>
  </si>
  <si>
    <r>
      <rPr>
        <sz val="10"/>
        <rFont val="Times New Roman"/>
        <family val="1"/>
      </rPr>
      <t xml:space="preserve">          </t>
    </r>
    <r>
      <rPr>
        <sz val="10"/>
        <rFont val="宋体"/>
        <charset val="134"/>
      </rPr>
      <t>其他国有资本经营预算企业产权转让收入</t>
    </r>
  </si>
  <si>
    <r>
      <rPr>
        <sz val="10"/>
        <rFont val="Times New Roman"/>
        <family val="1"/>
      </rPr>
      <t xml:space="preserve">         </t>
    </r>
    <r>
      <rPr>
        <sz val="10"/>
        <rFont val="宋体"/>
        <charset val="134"/>
      </rPr>
      <t>国有股权、股份清算收入</t>
    </r>
  </si>
  <si>
    <r>
      <rPr>
        <sz val="10"/>
        <rFont val="Times New Roman"/>
        <family val="1"/>
      </rPr>
      <t xml:space="preserve">         </t>
    </r>
    <r>
      <rPr>
        <sz val="10"/>
        <rFont val="宋体"/>
        <charset val="134"/>
      </rPr>
      <t>国有独资企业清算收入</t>
    </r>
  </si>
  <si>
    <r>
      <rPr>
        <sz val="10"/>
        <rFont val="Times New Roman"/>
        <family val="1"/>
      </rPr>
      <t xml:space="preserve">         </t>
    </r>
    <r>
      <rPr>
        <sz val="10"/>
        <rFont val="宋体"/>
        <charset val="134"/>
      </rPr>
      <t>其他国有资本经营预算企业清算收入</t>
    </r>
  </si>
  <si>
    <r>
      <rPr>
        <b/>
        <sz val="10"/>
        <rFont val="宋体"/>
        <charset val="134"/>
      </rPr>
      <t>收入</t>
    </r>
    <r>
      <rPr>
        <b/>
        <sz val="10"/>
        <rFont val="宋体"/>
        <charset val="134"/>
      </rPr>
      <t>合</t>
    </r>
    <r>
      <rPr>
        <b/>
        <sz val="10"/>
        <rFont val="宋体"/>
        <charset val="134"/>
      </rPr>
      <t>计</t>
    </r>
  </si>
  <si>
    <t>表十四                                                         2020年国有资本经营支出预算表</t>
  </si>
  <si>
    <r>
      <rPr>
        <sz val="10"/>
        <rFont val="宋体"/>
        <charset val="134"/>
      </rPr>
      <t>财资地预</t>
    </r>
    <r>
      <rPr>
        <sz val="10"/>
        <rFont val="Times New Roman"/>
        <family val="1"/>
      </rPr>
      <t>03</t>
    </r>
    <r>
      <rPr>
        <sz val="10"/>
        <rFont val="宋体"/>
        <charset val="134"/>
      </rPr>
      <t>表</t>
    </r>
  </si>
  <si>
    <t>资本性支出</t>
  </si>
  <si>
    <r>
      <rPr>
        <sz val="11"/>
        <rFont val="宋体"/>
        <charset val="134"/>
      </rPr>
      <t>费用性支出</t>
    </r>
    <r>
      <rPr>
        <sz val="11"/>
        <rFont val="Times New Roman"/>
        <family val="1"/>
      </rPr>
      <t xml:space="preserve"> </t>
    </r>
  </si>
  <si>
    <t xml:space="preserve">国有资本经营预算支出 </t>
  </si>
  <si>
    <t xml:space="preserve">    解决历史遗留问题及改革成本支出</t>
  </si>
  <si>
    <t xml:space="preserve">       厂办大集体改革支出</t>
  </si>
  <si>
    <t xml:space="preserve">       “三供一业”移交补助支出</t>
  </si>
  <si>
    <t xml:space="preserve">       国有企业办职教幼教补助支出</t>
  </si>
  <si>
    <t xml:space="preserve">       其他解决历史遗留问题及改革成本支出</t>
  </si>
  <si>
    <t xml:space="preserve">    国有企业资本金注入</t>
  </si>
  <si>
    <t xml:space="preserve">       国有经济结构调整支出   </t>
  </si>
  <si>
    <t xml:space="preserve">       公益性设施投资支出</t>
  </si>
  <si>
    <t xml:space="preserve">       前瞻性战略性产业发展支出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</si>
  <si>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</si>
  <si>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</si>
  <si>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</si>
  <si>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</si>
  <si>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</si>
  <si>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</si>
  <si>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</si>
  <si>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</si>
  <si>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</si>
  <si>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调出资金</t>
  </si>
  <si>
    <t>表十五             2019年国有资本经营预算补充表</t>
  </si>
  <si>
    <t>财资地预04表</t>
  </si>
  <si>
    <t>单位：万元、户</t>
  </si>
  <si>
    <t>项   目</t>
  </si>
  <si>
    <t>一、实施范围</t>
  </si>
  <si>
    <t>－</t>
  </si>
  <si>
    <t>预算单位户数</t>
  </si>
  <si>
    <t>国有及国有控、参股企业户数（法人企业）</t>
  </si>
  <si>
    <t xml:space="preserve">    其中：纳入预算实施范围企业户数（法人企业）</t>
  </si>
  <si>
    <t>是否包括金融企业</t>
  </si>
  <si>
    <t>是否包括文化企业</t>
  </si>
  <si>
    <t>是否包括部门所属企业</t>
  </si>
  <si>
    <t>是否包括事业单位出资企业</t>
  </si>
  <si>
    <t>二、主要财务指标</t>
  </si>
  <si>
    <t>（一）国有及国有控、参股企业</t>
  </si>
  <si>
    <t>资产总额合计</t>
  </si>
  <si>
    <t>负债总额合计</t>
  </si>
  <si>
    <t>所有者权益合计</t>
  </si>
  <si>
    <t>利润总额合计</t>
  </si>
  <si>
    <t>净利润合计</t>
  </si>
  <si>
    <t>归属于母公司所有者净利润合计</t>
  </si>
  <si>
    <t>（二）纳入预算实施范围企业</t>
  </si>
  <si>
    <t>三、国有资本收益情况</t>
  </si>
  <si>
    <t>比例类型（单一比例/分类比例）</t>
  </si>
  <si>
    <t>比例数值</t>
  </si>
  <si>
    <t>四、编报情况</t>
  </si>
  <si>
    <t>上报级次（人大/政府）</t>
  </si>
  <si>
    <t>上报起始年</t>
  </si>
</sst>
</file>

<file path=xl/styles.xml><?xml version="1.0" encoding="utf-8"?>
<styleSheet xmlns="http://schemas.openxmlformats.org/spreadsheetml/2006/main">
  <numFmts count="3">
    <numFmt numFmtId="176" formatCode="0_ "/>
    <numFmt numFmtId="177" formatCode="0.00_ "/>
    <numFmt numFmtId="178" formatCode="0.0_ "/>
  </numFmts>
  <fonts count="33">
    <font>
      <sz val="12"/>
      <name val="宋体"/>
      <charset val="134"/>
    </font>
    <font>
      <b/>
      <sz val="12"/>
      <name val="宋体"/>
      <charset val="134"/>
    </font>
    <font>
      <b/>
      <sz val="16"/>
      <name val="黑体"/>
      <charset val="134"/>
    </font>
    <font>
      <sz val="10"/>
      <name val="宋体"/>
      <charset val="134"/>
      <scheme val="major"/>
    </font>
    <font>
      <b/>
      <sz val="10"/>
      <name val="宋体"/>
      <charset val="134"/>
      <scheme val="major"/>
    </font>
    <font>
      <sz val="10"/>
      <name val="宋体"/>
      <charset val="134"/>
    </font>
    <font>
      <b/>
      <sz val="10"/>
      <name val="宋体"/>
      <charset val="134"/>
    </font>
    <font>
      <sz val="11"/>
      <name val="宋体"/>
      <charset val="134"/>
    </font>
    <font>
      <sz val="16"/>
      <name val="黑体"/>
      <charset val="134"/>
    </font>
    <font>
      <sz val="11"/>
      <name val="Times New Roman"/>
      <family val="1"/>
    </font>
    <font>
      <b/>
      <sz val="11"/>
      <name val="宋体"/>
      <charset val="134"/>
    </font>
    <font>
      <sz val="10"/>
      <name val="Times New Roman"/>
      <family val="1"/>
    </font>
    <font>
      <b/>
      <sz val="10"/>
      <name val="Times New Roman"/>
      <family val="1"/>
    </font>
    <font>
      <sz val="11"/>
      <name val="宋体"/>
      <charset val="134"/>
      <scheme val="minor"/>
    </font>
    <font>
      <sz val="12"/>
      <name val="黑体"/>
      <charset val="134"/>
    </font>
    <font>
      <b/>
      <sz val="14"/>
      <name val="宋体"/>
      <charset val="134"/>
    </font>
    <font>
      <sz val="11"/>
      <color theme="1"/>
      <name val="宋体"/>
      <charset val="134"/>
    </font>
    <font>
      <sz val="11"/>
      <color rgb="FFFF0000"/>
      <name val="宋体"/>
      <charset val="134"/>
    </font>
    <font>
      <b/>
      <sz val="12"/>
      <color rgb="FFFF0000"/>
      <name val="宋体"/>
      <charset val="134"/>
    </font>
    <font>
      <sz val="9"/>
      <name val="宋体"/>
      <charset val="134"/>
    </font>
    <font>
      <sz val="12"/>
      <color rgb="FFFF0000"/>
      <name val="宋体"/>
      <charset val="134"/>
    </font>
    <font>
      <sz val="18"/>
      <name val="宋体"/>
      <charset val="134"/>
    </font>
    <font>
      <b/>
      <sz val="9"/>
      <name val="宋体"/>
      <charset val="134"/>
    </font>
    <font>
      <sz val="10"/>
      <color rgb="FFFF0000"/>
      <name val="宋体"/>
      <charset val="134"/>
    </font>
    <font>
      <sz val="9"/>
      <color rgb="FFFF0000"/>
      <name val="宋体"/>
      <charset val="134"/>
    </font>
    <font>
      <sz val="12"/>
      <color theme="1"/>
      <name val="宋体"/>
      <charset val="134"/>
    </font>
    <font>
      <sz val="14"/>
      <name val="宋体"/>
      <charset val="134"/>
    </font>
    <font>
      <b/>
      <sz val="24"/>
      <name val="黑体"/>
      <charset val="134"/>
    </font>
    <font>
      <sz val="18"/>
      <name val="黑体"/>
      <charset val="134"/>
    </font>
    <font>
      <sz val="16"/>
      <name val="楷体_GB2312"/>
      <charset val="134"/>
    </font>
    <font>
      <sz val="48"/>
      <name val="黑体"/>
      <charset val="134"/>
    </font>
    <font>
      <sz val="22"/>
      <name val="楷体_GB2312"/>
      <charset val="134"/>
    </font>
    <font>
      <sz val="12"/>
      <name val="宋体"/>
      <charset val="134"/>
    </font>
  </fonts>
  <fills count="18">
    <fill>
      <patternFill patternType="none"/>
    </fill>
    <fill>
      <patternFill patternType="gray125"/>
    </fill>
    <fill>
      <patternFill patternType="solid">
        <fgColor rgb="FFFFFF00"/>
        <bgColor indexed="64"/>
      </patternFill>
    </fill>
    <fill>
      <patternFill patternType="solid">
        <fgColor rgb="FFFFFF00"/>
        <bgColor indexed="64"/>
      </patternFill>
    </fill>
    <fill>
      <patternFill patternType="solid">
        <fgColor rgb="FF00B050"/>
        <bgColor indexed="64"/>
      </patternFill>
    </fill>
    <fill>
      <patternFill patternType="solid">
        <fgColor rgb="FF00B050"/>
        <bgColor indexed="64"/>
      </patternFill>
    </fill>
    <fill>
      <patternFill patternType="solid">
        <fgColor rgb="FFFF0000"/>
        <bgColor indexed="64"/>
      </patternFill>
    </fill>
    <fill>
      <patternFill patternType="solid">
        <fgColor theme="0"/>
        <bgColor indexed="64"/>
      </patternFill>
    </fill>
    <fill>
      <patternFill patternType="solid">
        <fgColor theme="9"/>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rgb="FFFF0000"/>
        <bgColor indexed="64"/>
      </patternFill>
    </fill>
    <fill>
      <patternFill patternType="solid">
        <fgColor theme="7" tint="0.39997558519241921"/>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10">
    <xf numFmtId="0" fontId="0" fillId="0" borderId="0"/>
    <xf numFmtId="9" fontId="32" fillId="0" borderId="0" applyFont="0" applyFill="0" applyBorder="0" applyAlignment="0" applyProtection="0">
      <alignment vertical="center"/>
    </xf>
    <xf numFmtId="0" fontId="32" fillId="0" borderId="0"/>
    <xf numFmtId="0" fontId="32" fillId="0" borderId="0">
      <alignment vertical="center"/>
    </xf>
    <xf numFmtId="0" fontId="19" fillId="0" borderId="0"/>
    <xf numFmtId="0" fontId="32" fillId="0" borderId="0">
      <alignment vertical="center"/>
    </xf>
    <xf numFmtId="0" fontId="32" fillId="0" borderId="0">
      <alignment vertical="center"/>
    </xf>
    <xf numFmtId="0" fontId="32" fillId="0" borderId="0"/>
    <xf numFmtId="0" fontId="32" fillId="0" borderId="0">
      <alignment vertical="center"/>
    </xf>
    <xf numFmtId="0" fontId="32" fillId="0" borderId="0"/>
  </cellStyleXfs>
  <cellXfs count="488">
    <xf numFmtId="0" fontId="0" fillId="0" borderId="0" xfId="0"/>
    <xf numFmtId="0" fontId="1" fillId="0" borderId="0" xfId="2" applyFont="1"/>
    <xf numFmtId="0" fontId="0" fillId="0" borderId="0" xfId="3" applyFont="1">
      <alignment vertical="center"/>
    </xf>
    <xf numFmtId="0" fontId="0" fillId="0" borderId="0" xfId="3" applyFont="1" applyAlignment="1">
      <alignment horizontal="center" vertical="center"/>
    </xf>
    <xf numFmtId="0" fontId="0" fillId="0" borderId="0" xfId="3" applyFont="1" applyAlignment="1">
      <alignment vertical="center" wrapText="1"/>
    </xf>
    <xf numFmtId="0" fontId="32" fillId="0" borderId="0" xfId="2"/>
    <xf numFmtId="0" fontId="3" fillId="0" borderId="0" xfId="2" applyFont="1"/>
    <xf numFmtId="0" fontId="3" fillId="0" borderId="0" xfId="2" applyFont="1" applyAlignment="1">
      <alignment horizontal="center"/>
    </xf>
    <xf numFmtId="0" fontId="3" fillId="0" borderId="0" xfId="2" applyFont="1" applyAlignment="1">
      <alignment wrapText="1"/>
    </xf>
    <xf numFmtId="0" fontId="3" fillId="0" borderId="0" xfId="2" applyFont="1" applyAlignment="1">
      <alignment horizontal="right" vertical="center"/>
    </xf>
    <xf numFmtId="0" fontId="3" fillId="0" borderId="0" xfId="2" applyFont="1" applyAlignment="1">
      <alignment horizontal="center" vertical="center"/>
    </xf>
    <xf numFmtId="0" fontId="3" fillId="0" borderId="2" xfId="3" applyFont="1" applyBorder="1" applyAlignment="1">
      <alignment horizontal="center" vertical="center"/>
    </xf>
    <xf numFmtId="0" fontId="3" fillId="0" borderId="2" xfId="3" applyFont="1" applyBorder="1" applyAlignment="1">
      <alignment horizontal="center" vertical="center" wrapText="1"/>
    </xf>
    <xf numFmtId="0" fontId="4" fillId="0" borderId="2" xfId="3" applyFont="1" applyBorder="1" applyAlignment="1">
      <alignment horizontal="left" vertical="center"/>
    </xf>
    <xf numFmtId="0" fontId="4" fillId="0" borderId="2" xfId="3" applyFont="1" applyBorder="1" applyAlignment="1">
      <alignment horizontal="center" vertical="center"/>
    </xf>
    <xf numFmtId="0" fontId="4" fillId="0" borderId="2" xfId="3" applyFont="1" applyBorder="1" applyAlignment="1">
      <alignment horizontal="center" vertical="center" wrapText="1"/>
    </xf>
    <xf numFmtId="0" fontId="3" fillId="0" borderId="3" xfId="3" applyNumberFormat="1" applyFont="1" applyBorder="1" applyAlignment="1">
      <alignment horizontal="center" vertical="center" textRotation="255"/>
    </xf>
    <xf numFmtId="0" fontId="3" fillId="0" borderId="4" xfId="3" applyFont="1" applyBorder="1">
      <alignment vertical="center"/>
    </xf>
    <xf numFmtId="0" fontId="3" fillId="0" borderId="4" xfId="3" applyFont="1" applyBorder="1" applyAlignment="1">
      <alignment vertical="center" wrapText="1"/>
    </xf>
    <xf numFmtId="0" fontId="4" fillId="0" borderId="3" xfId="3" applyFont="1" applyBorder="1" applyAlignment="1">
      <alignment horizontal="left" vertical="center"/>
    </xf>
    <xf numFmtId="0" fontId="4" fillId="0" borderId="4" xfId="3" applyFont="1" applyBorder="1">
      <alignment vertical="center"/>
    </xf>
    <xf numFmtId="0" fontId="5" fillId="0" borderId="4" xfId="3" applyFont="1" applyBorder="1">
      <alignment vertical="center"/>
    </xf>
    <xf numFmtId="0" fontId="4" fillId="0" borderId="3" xfId="3" applyNumberFormat="1" applyFont="1" applyBorder="1" applyAlignment="1">
      <alignment horizontal="center" vertical="center" textRotation="255"/>
    </xf>
    <xf numFmtId="0" fontId="4" fillId="0" borderId="4" xfId="3" applyFont="1" applyBorder="1" applyAlignment="1">
      <alignment vertical="center" wrapText="1"/>
    </xf>
    <xf numFmtId="0" fontId="6" fillId="0" borderId="4" xfId="3" applyFont="1" applyBorder="1">
      <alignment vertical="center"/>
    </xf>
    <xf numFmtId="0" fontId="5" fillId="0" borderId="2" xfId="3" applyFont="1" applyBorder="1" applyAlignment="1">
      <alignment vertical="center" wrapText="1"/>
    </xf>
    <xf numFmtId="0" fontId="6" fillId="0" borderId="2" xfId="3" applyFont="1" applyBorder="1" applyAlignment="1">
      <alignment horizontal="center" vertical="center" wrapText="1"/>
    </xf>
    <xf numFmtId="0" fontId="3" fillId="0" borderId="3" xfId="3" applyFont="1" applyBorder="1" applyAlignment="1">
      <alignment horizontal="center" vertical="center" textRotation="255"/>
    </xf>
    <xf numFmtId="0" fontId="7" fillId="0" borderId="0" xfId="0" applyFont="1"/>
    <xf numFmtId="0" fontId="7" fillId="0" borderId="0" xfId="0" applyFont="1" applyAlignment="1">
      <alignment horizontal="center"/>
    </xf>
    <xf numFmtId="0" fontId="7" fillId="0" borderId="0" xfId="0" applyFont="1" applyAlignment="1">
      <alignment horizontal="center" vertical="center"/>
    </xf>
    <xf numFmtId="0" fontId="0" fillId="0" borderId="0" xfId="0" applyAlignment="1">
      <alignment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xf>
    <xf numFmtId="0" fontId="7" fillId="0" borderId="7" xfId="0" applyFont="1" applyBorder="1" applyAlignment="1">
      <alignment horizontal="left" vertical="center"/>
    </xf>
    <xf numFmtId="0" fontId="7" fillId="0" borderId="2" xfId="0" applyFont="1" applyBorder="1" applyAlignment="1">
      <alignment horizontal="left" vertical="center"/>
    </xf>
    <xf numFmtId="0" fontId="7" fillId="0" borderId="2" xfId="0" applyFont="1" applyBorder="1" applyAlignment="1">
      <alignment vertical="center"/>
    </xf>
    <xf numFmtId="0" fontId="9" fillId="0" borderId="2" xfId="0" applyFont="1" applyBorder="1" applyAlignment="1">
      <alignment vertical="center"/>
    </xf>
    <xf numFmtId="0" fontId="10" fillId="0" borderId="2" xfId="0" applyFont="1" applyBorder="1" applyAlignment="1">
      <alignment horizontal="center" vertical="center"/>
    </xf>
    <xf numFmtId="0" fontId="5" fillId="0" borderId="2" xfId="0" applyFont="1" applyBorder="1" applyAlignment="1">
      <alignment horizontal="center" vertical="center"/>
    </xf>
    <xf numFmtId="0" fontId="7" fillId="0" borderId="8" xfId="0" applyFont="1" applyFill="1" applyBorder="1" applyAlignment="1">
      <alignment horizontal="left" vertical="center"/>
    </xf>
    <xf numFmtId="0" fontId="5" fillId="0" borderId="0" xfId="0" applyFont="1" applyAlignment="1">
      <alignment horizontal="right"/>
    </xf>
    <xf numFmtId="0" fontId="5" fillId="0" borderId="0" xfId="0" applyFont="1" applyAlignment="1">
      <alignment horizontal="right" vertical="center"/>
    </xf>
    <xf numFmtId="0" fontId="7" fillId="0" borderId="2" xfId="0" applyFont="1" applyBorder="1"/>
    <xf numFmtId="0" fontId="5" fillId="0" borderId="0" xfId="0" applyFont="1"/>
    <xf numFmtId="0" fontId="0" fillId="0" borderId="0" xfId="0" applyAlignment="1">
      <alignment horizontal="center"/>
    </xf>
    <xf numFmtId="0" fontId="5" fillId="0" borderId="7" xfId="0" applyFont="1" applyBorder="1" applyAlignment="1">
      <alignment horizontal="center" vertical="center"/>
    </xf>
    <xf numFmtId="0" fontId="5" fillId="0" borderId="7" xfId="0"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applyAlignment="1">
      <alignment vertical="center"/>
    </xf>
    <xf numFmtId="0" fontId="0" fillId="0" borderId="2" xfId="0" applyBorder="1" applyAlignment="1">
      <alignment horizontal="center" vertical="center"/>
    </xf>
    <xf numFmtId="0" fontId="11" fillId="0" borderId="2" xfId="0" applyFont="1" applyBorder="1" applyAlignment="1">
      <alignment vertical="center"/>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12" fillId="0" borderId="2" xfId="0" applyFont="1" applyBorder="1" applyAlignment="1">
      <alignment horizontal="center" vertical="center"/>
    </xf>
    <xf numFmtId="0" fontId="5" fillId="0" borderId="8" xfId="0" applyFont="1" applyFill="1" applyBorder="1" applyAlignment="1">
      <alignment horizontal="left" vertical="center"/>
    </xf>
    <xf numFmtId="0" fontId="0" fillId="0" borderId="0" xfId="0" applyAlignment="1">
      <alignment horizontal="center" vertical="center"/>
    </xf>
    <xf numFmtId="0" fontId="7" fillId="0" borderId="0" xfId="0" applyFont="1" applyAlignment="1">
      <alignment vertical="center"/>
    </xf>
    <xf numFmtId="0" fontId="5" fillId="0" borderId="2" xfId="0" applyFont="1" applyBorder="1" applyAlignment="1">
      <alignment horizontal="center" vertical="center" wrapText="1"/>
    </xf>
    <xf numFmtId="0" fontId="5" fillId="0" borderId="2" xfId="0" applyFont="1" applyBorder="1"/>
    <xf numFmtId="0" fontId="0" fillId="0" borderId="2" xfId="0" applyBorder="1"/>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3" fillId="0" borderId="0" xfId="0" applyFont="1" applyAlignment="1">
      <alignment horizontal="right" vertical="center"/>
    </xf>
    <xf numFmtId="0" fontId="5" fillId="0" borderId="2" xfId="0" applyFont="1" applyBorder="1" applyAlignment="1">
      <alignment vertical="center" wrapText="1"/>
    </xf>
    <xf numFmtId="0" fontId="10" fillId="0" borderId="0" xfId="0" applyFont="1" applyFill="1" applyAlignment="1">
      <alignment vertical="center"/>
    </xf>
    <xf numFmtId="0" fontId="0" fillId="0" borderId="0" xfId="0" applyFont="1" applyFill="1"/>
    <xf numFmtId="0" fontId="14" fillId="0" borderId="0" xfId="0" applyFont="1" applyFill="1"/>
    <xf numFmtId="0" fontId="0" fillId="0" borderId="0" xfId="0" applyFont="1" applyFill="1" applyAlignment="1">
      <alignment horizontal="right"/>
    </xf>
    <xf numFmtId="3" fontId="7" fillId="2" borderId="2" xfId="0" applyNumberFormat="1" applyFont="1" applyFill="1" applyBorder="1" applyAlignment="1" applyProtection="1">
      <alignment vertical="center"/>
    </xf>
    <xf numFmtId="0" fontId="7" fillId="3" borderId="2" xfId="0" applyFont="1" applyFill="1" applyBorder="1" applyAlignment="1">
      <alignment vertical="center"/>
    </xf>
    <xf numFmtId="3" fontId="7" fillId="4" borderId="2" xfId="0" applyNumberFormat="1" applyFont="1" applyFill="1" applyBorder="1" applyAlignment="1" applyProtection="1">
      <alignment horizontal="left" vertical="center"/>
    </xf>
    <xf numFmtId="0" fontId="7" fillId="0" borderId="2" xfId="0" applyFont="1" applyFill="1" applyBorder="1" applyAlignment="1">
      <alignment vertical="center"/>
    </xf>
    <xf numFmtId="0" fontId="7" fillId="0" borderId="2" xfId="0" applyNumberFormat="1" applyFont="1" applyFill="1" applyBorder="1" applyAlignment="1" applyProtection="1">
      <alignment vertical="center"/>
      <protection locked="0"/>
    </xf>
    <xf numFmtId="3" fontId="7" fillId="4" borderId="2" xfId="0" applyNumberFormat="1" applyFont="1" applyFill="1" applyBorder="1" applyAlignment="1" applyProtection="1">
      <alignment vertical="center"/>
    </xf>
    <xf numFmtId="0" fontId="7" fillId="5" borderId="2" xfId="0" applyFont="1" applyFill="1" applyBorder="1" applyAlignment="1">
      <alignment horizontal="left" vertical="center"/>
    </xf>
    <xf numFmtId="0" fontId="13" fillId="5" borderId="2" xfId="5" applyFont="1" applyFill="1" applyBorder="1" applyAlignment="1">
      <alignment vertical="center" wrapText="1"/>
    </xf>
    <xf numFmtId="3" fontId="7" fillId="2" borderId="2" xfId="0" applyNumberFormat="1" applyFont="1" applyFill="1" applyBorder="1" applyAlignment="1" applyProtection="1">
      <alignment horizontal="left" vertical="center"/>
    </xf>
    <xf numFmtId="0" fontId="7" fillId="2" borderId="2" xfId="0" applyFont="1" applyFill="1" applyBorder="1" applyAlignment="1">
      <alignment vertical="center"/>
    </xf>
    <xf numFmtId="0" fontId="7" fillId="4" borderId="2" xfId="0" applyFont="1" applyFill="1" applyBorder="1" applyAlignment="1">
      <alignment horizontal="left" vertical="center"/>
    </xf>
    <xf numFmtId="0" fontId="7" fillId="3" borderId="2" xfId="0" applyNumberFormat="1" applyFont="1" applyFill="1" applyBorder="1" applyAlignment="1" applyProtection="1">
      <alignment vertical="center"/>
      <protection locked="0"/>
    </xf>
    <xf numFmtId="0" fontId="0" fillId="2" borderId="2" xfId="0" applyFont="1" applyFill="1" applyBorder="1"/>
    <xf numFmtId="0" fontId="0" fillId="0" borderId="2" xfId="0" applyFont="1" applyFill="1" applyBorder="1"/>
    <xf numFmtId="0" fontId="10" fillId="6" borderId="2" xfId="0" applyFont="1" applyFill="1" applyBorder="1" applyAlignment="1">
      <alignment horizontal="distributed" vertical="center"/>
    </xf>
    <xf numFmtId="0" fontId="7" fillId="6" borderId="2" xfId="0" applyFont="1" applyFill="1" applyBorder="1" applyAlignment="1">
      <alignment vertical="center"/>
    </xf>
    <xf numFmtId="0" fontId="0" fillId="0" borderId="0" xfId="0" applyBorder="1"/>
    <xf numFmtId="0" fontId="0" fillId="0" borderId="0" xfId="0" applyFont="1"/>
    <xf numFmtId="0" fontId="0" fillId="0" borderId="0" xfId="0" applyFont="1" applyBorder="1"/>
    <xf numFmtId="0" fontId="0" fillId="0" borderId="0" xfId="0" applyFont="1" applyBorder="1" applyAlignment="1">
      <alignment horizontal="right"/>
    </xf>
    <xf numFmtId="0" fontId="0"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0" fillId="0" borderId="2" xfId="0" applyFont="1" applyBorder="1"/>
    <xf numFmtId="177" fontId="14" fillId="6" borderId="2" xfId="4" applyNumberFormat="1" applyFont="1" applyFill="1" applyBorder="1" applyAlignment="1" applyProtection="1">
      <alignment horizontal="distributed" vertical="center"/>
    </xf>
    <xf numFmtId="0" fontId="1" fillId="0" borderId="0" xfId="0" applyFont="1" applyFill="1" applyAlignment="1" applyProtection="1">
      <alignment vertical="center"/>
    </xf>
    <xf numFmtId="0" fontId="0" fillId="0" borderId="0" xfId="0" applyFill="1" applyAlignment="1" applyProtection="1">
      <alignment vertical="center"/>
    </xf>
    <xf numFmtId="0" fontId="0" fillId="0" borderId="0" xfId="0" applyFill="1" applyAlignment="1" applyProtection="1">
      <alignment horizontal="center" vertical="center"/>
    </xf>
    <xf numFmtId="0" fontId="0" fillId="0" borderId="0" xfId="0" applyFont="1" applyFill="1" applyAlignment="1" applyProtection="1">
      <alignment vertical="center"/>
    </xf>
    <xf numFmtId="0" fontId="14" fillId="0" borderId="0" xfId="0" applyFont="1" applyFill="1" applyAlignment="1" applyProtection="1">
      <alignment vertical="center"/>
    </xf>
    <xf numFmtId="0" fontId="0" fillId="0" borderId="0" xfId="0" applyFill="1" applyAlignment="1" applyProtection="1">
      <alignment horizontal="right" vertical="center"/>
    </xf>
    <xf numFmtId="0" fontId="10" fillId="0" borderId="7" xfId="0" applyFont="1" applyFill="1" applyBorder="1" applyAlignment="1" applyProtection="1">
      <alignment horizontal="center" vertical="center"/>
    </xf>
    <xf numFmtId="0" fontId="7" fillId="2" borderId="2" xfId="0" applyNumberFormat="1"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xf>
    <xf numFmtId="0" fontId="7" fillId="5" borderId="2" xfId="0" applyFont="1" applyFill="1" applyBorder="1" applyAlignment="1" applyProtection="1">
      <alignment horizontal="center" vertical="center"/>
    </xf>
    <xf numFmtId="3" fontId="7" fillId="0" borderId="2" xfId="0" applyNumberFormat="1" applyFont="1" applyFill="1" applyBorder="1" applyAlignment="1" applyProtection="1">
      <alignment horizontal="left" vertical="center"/>
    </xf>
    <xf numFmtId="0" fontId="7" fillId="0" borderId="2" xfId="0" applyNumberFormat="1"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xf>
    <xf numFmtId="0" fontId="7" fillId="4" borderId="2" xfId="0" applyFont="1" applyFill="1" applyBorder="1" applyAlignment="1" applyProtection="1">
      <alignment vertical="center"/>
    </xf>
    <xf numFmtId="0" fontId="7" fillId="4" borderId="2" xfId="0" applyNumberFormat="1" applyFont="1" applyFill="1" applyBorder="1" applyAlignment="1" applyProtection="1">
      <alignment horizontal="center" vertical="center"/>
      <protection locked="0"/>
    </xf>
    <xf numFmtId="3" fontId="7" fillId="7" borderId="2" xfId="0" applyNumberFormat="1" applyFont="1" applyFill="1" applyBorder="1" applyAlignment="1" applyProtection="1">
      <alignment horizontal="left" vertical="center"/>
    </xf>
    <xf numFmtId="0" fontId="13" fillId="0" borderId="2" xfId="5" applyFont="1" applyFill="1" applyBorder="1" applyAlignment="1" applyProtection="1">
      <alignment vertical="center" wrapText="1"/>
    </xf>
    <xf numFmtId="0" fontId="7" fillId="4" borderId="2" xfId="0" applyFont="1" applyFill="1" applyBorder="1" applyAlignment="1" applyProtection="1">
      <alignment horizontal="center" vertical="center"/>
    </xf>
    <xf numFmtId="0" fontId="7" fillId="0" borderId="2" xfId="0" applyFont="1" applyBorder="1" applyAlignment="1" applyProtection="1">
      <alignment horizontal="left" vertical="center"/>
    </xf>
    <xf numFmtId="0" fontId="7" fillId="2" borderId="2" xfId="0" applyFont="1" applyFill="1" applyBorder="1" applyAlignment="1" applyProtection="1">
      <alignment vertical="center"/>
    </xf>
    <xf numFmtId="0" fontId="0" fillId="0" borderId="2" xfId="0" applyFill="1" applyBorder="1" applyAlignment="1" applyProtection="1">
      <alignment vertical="center"/>
    </xf>
    <xf numFmtId="0" fontId="7" fillId="0" borderId="2" xfId="0" applyFont="1" applyFill="1" applyBorder="1" applyAlignment="1" applyProtection="1">
      <alignment horizontal="center" vertical="center"/>
    </xf>
    <xf numFmtId="3" fontId="7" fillId="0" borderId="2" xfId="0" applyNumberFormat="1" applyFont="1" applyFill="1" applyBorder="1" applyAlignment="1" applyProtection="1">
      <alignment vertical="center"/>
    </xf>
    <xf numFmtId="0" fontId="7" fillId="0" borderId="2" xfId="0" applyFont="1" applyFill="1" applyBorder="1" applyAlignment="1" applyProtection="1">
      <alignment vertical="center"/>
    </xf>
    <xf numFmtId="0" fontId="10" fillId="0" borderId="2" xfId="0" applyFont="1" applyFill="1" applyBorder="1" applyAlignment="1" applyProtection="1">
      <alignment horizontal="center" vertical="center"/>
    </xf>
    <xf numFmtId="0" fontId="7" fillId="0" borderId="2" xfId="5" applyFont="1" applyFill="1" applyBorder="1" applyAlignment="1" applyProtection="1">
      <alignment vertical="center" wrapText="1"/>
    </xf>
    <xf numFmtId="0" fontId="13" fillId="4" borderId="2" xfId="5" applyFont="1" applyFill="1" applyBorder="1" applyAlignment="1" applyProtection="1">
      <alignment vertical="center" wrapText="1"/>
    </xf>
    <xf numFmtId="0" fontId="7" fillId="4" borderId="2" xfId="0" applyFont="1" applyFill="1" applyBorder="1" applyAlignment="1" applyProtection="1">
      <alignment horizontal="left" vertical="center"/>
    </xf>
    <xf numFmtId="0" fontId="0" fillId="0" borderId="2" xfId="0" applyFill="1" applyBorder="1" applyAlignment="1" applyProtection="1">
      <alignment horizontal="center" vertical="center"/>
    </xf>
    <xf numFmtId="0" fontId="0" fillId="2" borderId="2" xfId="0" applyFill="1" applyBorder="1" applyAlignment="1" applyProtection="1">
      <alignment horizontal="center" vertical="center"/>
    </xf>
    <xf numFmtId="0" fontId="0" fillId="4" borderId="2" xfId="0" applyNumberFormat="1" applyFill="1" applyBorder="1" applyAlignment="1" applyProtection="1">
      <alignment horizontal="center" vertical="center"/>
      <protection locked="0"/>
    </xf>
    <xf numFmtId="0" fontId="10" fillId="6" borderId="2" xfId="0" applyFont="1" applyFill="1" applyBorder="1" applyAlignment="1" applyProtection="1">
      <alignment horizontal="distributed" vertical="center"/>
    </xf>
    <xf numFmtId="0" fontId="0" fillId="6" borderId="2" xfId="0" applyFill="1" applyBorder="1" applyAlignment="1" applyProtection="1">
      <alignment horizontal="center" vertical="center"/>
    </xf>
    <xf numFmtId="0" fontId="10" fillId="6" borderId="2" xfId="0" applyFont="1" applyFill="1" applyBorder="1" applyAlignment="1" applyProtection="1">
      <alignment vertical="center"/>
    </xf>
    <xf numFmtId="0" fontId="0" fillId="2" borderId="2" xfId="0" applyNumberFormat="1" applyFill="1" applyBorder="1" applyAlignment="1" applyProtection="1">
      <alignment horizontal="center" vertical="center"/>
      <protection locked="0"/>
    </xf>
    <xf numFmtId="1" fontId="7" fillId="2" borderId="2" xfId="0" applyNumberFormat="1" applyFont="1" applyFill="1" applyBorder="1" applyAlignment="1" applyProtection="1">
      <alignment vertical="center"/>
    </xf>
    <xf numFmtId="1" fontId="7" fillId="0" borderId="2" xfId="0" applyNumberFormat="1" applyFont="1" applyFill="1" applyBorder="1" applyAlignment="1" applyProtection="1">
      <alignment vertical="center"/>
    </xf>
    <xf numFmtId="0" fontId="10" fillId="8" borderId="2" xfId="0" applyFont="1" applyFill="1" applyBorder="1" applyAlignment="1" applyProtection="1">
      <alignment horizontal="distributed" vertical="center"/>
    </xf>
    <xf numFmtId="0" fontId="0" fillId="8" borderId="2" xfId="0" applyFill="1" applyBorder="1" applyAlignment="1" applyProtection="1">
      <alignment horizontal="center" vertical="center"/>
    </xf>
    <xf numFmtId="0" fontId="0" fillId="9" borderId="2" xfId="0" applyFill="1" applyBorder="1" applyAlignment="1" applyProtection="1">
      <alignment vertical="center"/>
    </xf>
    <xf numFmtId="0" fontId="0" fillId="7" borderId="0" xfId="0" applyFont="1" applyFill="1" applyAlignment="1" applyProtection="1">
      <alignment vertical="center"/>
    </xf>
    <xf numFmtId="0" fontId="0" fillId="0" borderId="0" xfId="0" applyFont="1" applyFill="1" applyAlignment="1" applyProtection="1">
      <alignment horizontal="center" vertical="center"/>
    </xf>
    <xf numFmtId="0" fontId="1"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7" fillId="7" borderId="2" xfId="0" applyNumberFormat="1" applyFont="1" applyFill="1" applyBorder="1" applyAlignment="1" applyProtection="1">
      <alignment horizontal="center" vertical="center"/>
      <protection locked="0"/>
    </xf>
    <xf numFmtId="177" fontId="7" fillId="2" borderId="2" xfId="0" applyNumberFormat="1" applyFont="1" applyFill="1" applyBorder="1" applyAlignment="1" applyProtection="1">
      <alignment horizontal="center" vertical="center"/>
    </xf>
    <xf numFmtId="177" fontId="10" fillId="2" borderId="7" xfId="0" applyNumberFormat="1" applyFont="1" applyFill="1" applyBorder="1" applyAlignment="1" applyProtection="1">
      <alignment horizontal="center" vertical="center"/>
    </xf>
    <xf numFmtId="177" fontId="7" fillId="4" borderId="2" xfId="0" applyNumberFormat="1" applyFont="1" applyFill="1" applyBorder="1" applyAlignment="1" applyProtection="1">
      <alignment horizontal="center" vertical="center"/>
    </xf>
    <xf numFmtId="3" fontId="16" fillId="2" borderId="2" xfId="0" applyNumberFormat="1" applyFont="1" applyFill="1" applyBorder="1" applyAlignment="1" applyProtection="1">
      <alignment vertical="center"/>
    </xf>
    <xf numFmtId="0" fontId="7" fillId="7" borderId="2" xfId="0" applyFont="1" applyFill="1" applyBorder="1" applyAlignment="1" applyProtection="1">
      <alignment horizontal="center" vertical="center"/>
      <protection locked="0"/>
    </xf>
    <xf numFmtId="3" fontId="7" fillId="7" borderId="2" xfId="0" applyNumberFormat="1" applyFont="1" applyFill="1" applyBorder="1" applyAlignment="1" applyProtection="1">
      <alignment horizontal="center" vertical="center"/>
      <protection locked="0"/>
    </xf>
    <xf numFmtId="3" fontId="7" fillId="3" borderId="2" xfId="0" applyNumberFormat="1" applyFont="1" applyFill="1" applyBorder="1" applyAlignment="1" applyProtection="1">
      <alignment vertical="center"/>
    </xf>
    <xf numFmtId="0" fontId="7" fillId="3" borderId="2" xfId="0" applyFont="1" applyFill="1" applyBorder="1" applyAlignment="1" applyProtection="1">
      <alignment horizontal="center" vertical="center"/>
    </xf>
    <xf numFmtId="177" fontId="7" fillId="3" borderId="2" xfId="0" applyNumberFormat="1" applyFont="1" applyFill="1" applyBorder="1" applyAlignment="1" applyProtection="1">
      <alignment horizontal="center" vertical="center"/>
    </xf>
    <xf numFmtId="3" fontId="17" fillId="0" borderId="2" xfId="0" applyNumberFormat="1" applyFont="1" applyFill="1" applyBorder="1" applyAlignment="1" applyProtection="1">
      <alignment vertical="center"/>
    </xf>
    <xf numFmtId="177" fontId="7" fillId="0" borderId="2" xfId="0" applyNumberFormat="1" applyFont="1" applyFill="1" applyBorder="1" applyAlignment="1" applyProtection="1">
      <alignment horizontal="center" vertical="center"/>
    </xf>
    <xf numFmtId="177" fontId="7" fillId="5" borderId="2" xfId="0" applyNumberFormat="1" applyFont="1" applyFill="1" applyBorder="1" applyAlignment="1" applyProtection="1">
      <alignment horizontal="center" vertical="center"/>
    </xf>
    <xf numFmtId="0" fontId="0" fillId="5" borderId="2" xfId="0" applyFont="1" applyFill="1" applyBorder="1" applyAlignment="1" applyProtection="1">
      <alignment horizontal="center" vertical="center"/>
    </xf>
    <xf numFmtId="177" fontId="0" fillId="5" borderId="2" xfId="0" applyNumberFormat="1" applyFont="1" applyFill="1" applyBorder="1" applyAlignment="1" applyProtection="1">
      <alignment horizontal="center" vertical="center"/>
    </xf>
    <xf numFmtId="0" fontId="0" fillId="3" borderId="2" xfId="0" applyFont="1" applyFill="1" applyBorder="1" applyAlignment="1" applyProtection="1">
      <alignment horizontal="center" vertical="center"/>
    </xf>
    <xf numFmtId="177" fontId="0" fillId="3" borderId="2"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protection locked="0"/>
    </xf>
    <xf numFmtId="0" fontId="0" fillId="4" borderId="2" xfId="0" applyFont="1" applyFill="1" applyBorder="1" applyAlignment="1" applyProtection="1">
      <alignment horizontal="center" vertical="center"/>
    </xf>
    <xf numFmtId="177" fontId="0" fillId="4" borderId="2" xfId="0" applyNumberFormat="1" applyFont="1" applyFill="1" applyBorder="1" applyAlignment="1" applyProtection="1">
      <alignment horizontal="center" vertical="center"/>
    </xf>
    <xf numFmtId="0" fontId="7" fillId="5" borderId="2" xfId="0" applyFont="1" applyFill="1" applyBorder="1" applyAlignment="1" applyProtection="1">
      <alignment horizontal="left" vertical="center"/>
    </xf>
    <xf numFmtId="0" fontId="13" fillId="5" borderId="2" xfId="5" applyFont="1" applyFill="1" applyBorder="1" applyAlignment="1" applyProtection="1">
      <alignment vertical="center" wrapText="1"/>
    </xf>
    <xf numFmtId="0" fontId="0" fillId="2" borderId="2" xfId="0" applyFont="1" applyFill="1" applyBorder="1" applyAlignment="1" applyProtection="1">
      <alignment horizontal="center" vertical="center"/>
    </xf>
    <xf numFmtId="177" fontId="0" fillId="2" borderId="2" xfId="0" applyNumberFormat="1" applyFont="1" applyFill="1" applyBorder="1" applyAlignment="1" applyProtection="1">
      <alignment horizontal="center" vertical="center"/>
    </xf>
    <xf numFmtId="0" fontId="0" fillId="0" borderId="2" xfId="0" applyFont="1" applyFill="1" applyBorder="1" applyAlignment="1" applyProtection="1">
      <alignment horizontal="center" vertical="center"/>
    </xf>
    <xf numFmtId="177" fontId="0" fillId="0" borderId="2" xfId="0" applyNumberFormat="1" applyFont="1" applyFill="1" applyBorder="1" applyAlignment="1" applyProtection="1">
      <alignment horizontal="center" vertical="center"/>
    </xf>
    <xf numFmtId="0" fontId="10" fillId="0" borderId="2" xfId="0" applyFont="1" applyFill="1" applyBorder="1" applyAlignment="1" applyProtection="1">
      <alignment horizontal="distributed" vertical="center"/>
    </xf>
    <xf numFmtId="0" fontId="7" fillId="0" borderId="2" xfId="0" applyNumberFormat="1" applyFont="1" applyBorder="1" applyAlignment="1" applyProtection="1">
      <alignment horizontal="center" vertical="center"/>
      <protection locked="0"/>
    </xf>
    <xf numFmtId="0" fontId="0" fillId="2" borderId="2" xfId="0" applyNumberFormat="1" applyFont="1" applyFill="1" applyBorder="1" applyAlignment="1" applyProtection="1">
      <alignment horizontal="center" vertical="center"/>
      <protection locked="0"/>
    </xf>
    <xf numFmtId="3" fontId="7" fillId="0" borderId="2" xfId="0" applyNumberFormat="1" applyFont="1" applyFill="1" applyBorder="1" applyAlignment="1" applyProtection="1">
      <alignment horizontal="center" vertical="center"/>
    </xf>
    <xf numFmtId="0" fontId="7" fillId="0" borderId="2" xfId="0" applyFont="1" applyBorder="1" applyAlignment="1" applyProtection="1">
      <alignment horizontal="center" vertical="center"/>
    </xf>
    <xf numFmtId="0" fontId="0" fillId="6" borderId="2" xfId="0" applyFont="1" applyFill="1" applyBorder="1" applyAlignment="1" applyProtection="1">
      <alignment horizontal="center" vertical="center"/>
    </xf>
    <xf numFmtId="177" fontId="0" fillId="6" borderId="2" xfId="0" applyNumberFormat="1" applyFont="1" applyFill="1" applyBorder="1" applyAlignment="1" applyProtection="1">
      <alignment horizontal="center" vertical="center"/>
    </xf>
    <xf numFmtId="0" fontId="0" fillId="3" borderId="2" xfId="0" applyNumberFormat="1" applyFont="1" applyFill="1" applyBorder="1" applyAlignment="1" applyProtection="1">
      <alignment horizontal="center" vertical="center"/>
      <protection locked="0"/>
    </xf>
    <xf numFmtId="0" fontId="0" fillId="8" borderId="2" xfId="0" applyFont="1" applyFill="1" applyBorder="1" applyAlignment="1" applyProtection="1">
      <alignment horizontal="center" vertical="center"/>
    </xf>
    <xf numFmtId="177" fontId="0" fillId="8" borderId="2" xfId="0" applyNumberFormat="1" applyFont="1" applyFill="1" applyBorder="1" applyAlignment="1" applyProtection="1">
      <alignment horizontal="center" vertical="center"/>
    </xf>
    <xf numFmtId="0" fontId="18" fillId="10" borderId="2" xfId="0" applyFont="1" applyFill="1" applyBorder="1" applyAlignment="1" applyProtection="1">
      <alignment horizontal="center" vertical="center"/>
    </xf>
    <xf numFmtId="0" fontId="0" fillId="10" borderId="2" xfId="0" applyFont="1" applyFill="1" applyBorder="1" applyAlignment="1" applyProtection="1">
      <alignment horizontal="center" vertical="center"/>
    </xf>
    <xf numFmtId="0" fontId="0" fillId="10" borderId="2" xfId="0" applyFont="1" applyFill="1" applyBorder="1" applyAlignment="1" applyProtection="1">
      <alignment vertical="center"/>
    </xf>
    <xf numFmtId="0" fontId="0" fillId="0" borderId="0" xfId="7" applyFont="1" applyFill="1"/>
    <xf numFmtId="0" fontId="19" fillId="0" borderId="0" xfId="7" applyFont="1" applyFill="1"/>
    <xf numFmtId="0" fontId="32" fillId="0" borderId="0" xfId="7" applyFill="1"/>
    <xf numFmtId="0" fontId="20" fillId="0" borderId="0" xfId="7" applyFont="1" applyFill="1"/>
    <xf numFmtId="0" fontId="14" fillId="0" borderId="0" xfId="0" applyFont="1" applyFill="1" applyAlignment="1">
      <alignment vertical="center"/>
    </xf>
    <xf numFmtId="0" fontId="21" fillId="0" borderId="0" xfId="7" applyNumberFormat="1" applyFont="1" applyFill="1" applyAlignment="1" applyProtection="1">
      <alignment vertical="center"/>
    </xf>
    <xf numFmtId="0" fontId="2" fillId="0" borderId="0" xfId="7" applyNumberFormat="1" applyFont="1" applyFill="1" applyAlignment="1" applyProtection="1">
      <alignment horizontal="center" vertical="center"/>
    </xf>
    <xf numFmtId="0" fontId="5" fillId="0" borderId="0" xfId="7" applyNumberFormat="1" applyFont="1" applyFill="1" applyAlignment="1" applyProtection="1">
      <alignment horizontal="right" vertical="center"/>
    </xf>
    <xf numFmtId="0" fontId="19" fillId="0" borderId="2" xfId="7" applyNumberFormat="1" applyFont="1" applyFill="1" applyBorder="1" applyAlignment="1" applyProtection="1">
      <alignment horizontal="center" vertical="center" wrapText="1"/>
    </xf>
    <xf numFmtId="0" fontId="22" fillId="0" borderId="5" xfId="7" applyNumberFormat="1" applyFont="1" applyFill="1" applyBorder="1" applyAlignment="1" applyProtection="1">
      <alignment horizontal="center" vertical="center" wrapText="1"/>
    </xf>
    <xf numFmtId="0" fontId="19" fillId="0" borderId="5" xfId="7" applyNumberFormat="1" applyFont="1" applyFill="1" applyBorder="1" applyAlignment="1" applyProtection="1">
      <alignment horizontal="center" vertical="center" wrapText="1"/>
    </xf>
    <xf numFmtId="0" fontId="19" fillId="6" borderId="2" xfId="7" applyNumberFormat="1" applyFont="1" applyFill="1" applyBorder="1" applyAlignment="1" applyProtection="1">
      <alignment horizontal="center" vertical="center"/>
    </xf>
    <xf numFmtId="3" fontId="19" fillId="6" borderId="2" xfId="7" applyNumberFormat="1" applyFont="1" applyFill="1" applyBorder="1" applyAlignment="1" applyProtection="1">
      <alignment horizontal="right" vertical="center"/>
    </xf>
    <xf numFmtId="0" fontId="5" fillId="6" borderId="2" xfId="7" applyFont="1" applyFill="1" applyBorder="1" applyAlignment="1">
      <alignment vertical="center"/>
    </xf>
    <xf numFmtId="3" fontId="19" fillId="2" borderId="2" xfId="7" applyNumberFormat="1" applyFont="1" applyFill="1" applyBorder="1" applyAlignment="1" applyProtection="1">
      <alignment horizontal="right" vertical="center"/>
    </xf>
    <xf numFmtId="3" fontId="19" fillId="0" borderId="2" xfId="7" applyNumberFormat="1" applyFont="1" applyFill="1" applyBorder="1" applyAlignment="1" applyProtection="1">
      <alignment horizontal="right" vertical="center"/>
      <protection locked="0"/>
    </xf>
    <xf numFmtId="3" fontId="5" fillId="6" borderId="2" xfId="7" applyNumberFormat="1" applyFont="1" applyFill="1" applyBorder="1" applyAlignment="1" applyProtection="1">
      <alignment horizontal="left" vertical="center"/>
    </xf>
    <xf numFmtId="0" fontId="5" fillId="6" borderId="2" xfId="7" applyFont="1" applyFill="1" applyBorder="1" applyAlignment="1">
      <alignment horizontal="left" vertical="center"/>
    </xf>
    <xf numFmtId="0" fontId="5" fillId="6" borderId="2" xfId="7" applyFont="1" applyFill="1" applyBorder="1" applyAlignment="1">
      <alignment horizontal="left"/>
    </xf>
    <xf numFmtId="0" fontId="5" fillId="6" borderId="2" xfId="7" applyFont="1" applyFill="1" applyBorder="1" applyAlignment="1"/>
    <xf numFmtId="0" fontId="2" fillId="0" borderId="0" xfId="7" applyNumberFormat="1" applyFont="1" applyFill="1" applyBorder="1" applyAlignment="1" applyProtection="1">
      <alignment horizontal="center" vertical="center"/>
    </xf>
    <xf numFmtId="0" fontId="19" fillId="0" borderId="0" xfId="7" applyFont="1" applyFill="1" applyProtection="1"/>
    <xf numFmtId="0" fontId="32" fillId="0" borderId="0" xfId="7" applyFill="1" applyProtection="1"/>
    <xf numFmtId="0" fontId="20" fillId="0" borderId="0" xfId="7" applyFont="1" applyFill="1" applyProtection="1"/>
    <xf numFmtId="0" fontId="22" fillId="0" borderId="2" xfId="7" applyNumberFormat="1" applyFont="1" applyFill="1" applyBorder="1" applyAlignment="1" applyProtection="1">
      <alignment horizontal="center" vertical="center" wrapText="1"/>
    </xf>
    <xf numFmtId="1" fontId="5" fillId="0" borderId="2" xfId="0" applyNumberFormat="1" applyFont="1" applyFill="1" applyBorder="1" applyAlignment="1" applyProtection="1">
      <alignment vertical="center" wrapText="1"/>
    </xf>
    <xf numFmtId="0" fontId="5" fillId="0" borderId="2" xfId="0" applyNumberFormat="1" applyFont="1" applyFill="1" applyBorder="1" applyAlignment="1" applyProtection="1">
      <alignment vertical="center" wrapText="1"/>
    </xf>
    <xf numFmtId="3" fontId="5" fillId="0" borderId="2" xfId="0" applyNumberFormat="1" applyFont="1" applyFill="1" applyBorder="1" applyAlignment="1" applyProtection="1">
      <alignment vertical="center" wrapText="1"/>
    </xf>
    <xf numFmtId="0" fontId="5" fillId="6" borderId="2" xfId="7" applyFont="1" applyFill="1" applyBorder="1" applyAlignment="1" applyProtection="1">
      <alignment vertical="center"/>
    </xf>
    <xf numFmtId="0" fontId="5" fillId="6" borderId="2" xfId="7" applyFont="1" applyFill="1" applyBorder="1" applyAlignment="1" applyProtection="1">
      <alignment horizontal="left" vertical="center"/>
    </xf>
    <xf numFmtId="0" fontId="5" fillId="6" borderId="2" xfId="7" applyFont="1" applyFill="1" applyBorder="1" applyAlignment="1" applyProtection="1">
      <alignment horizontal="left"/>
    </xf>
    <xf numFmtId="0" fontId="5" fillId="6" borderId="2" xfId="7" applyFont="1" applyFill="1" applyBorder="1" applyAlignment="1" applyProtection="1"/>
    <xf numFmtId="0" fontId="5" fillId="0" borderId="2" xfId="0" applyFont="1" applyBorder="1" applyAlignment="1" applyProtection="1">
      <alignment vertical="center" wrapText="1"/>
    </xf>
    <xf numFmtId="0" fontId="32" fillId="7" borderId="0" xfId="7" applyFill="1" applyProtection="1"/>
    <xf numFmtId="0" fontId="0" fillId="0" borderId="0" xfId="7" applyFont="1" applyFill="1" applyProtection="1"/>
    <xf numFmtId="0" fontId="19" fillId="0" borderId="2" xfId="7" applyNumberFormat="1" applyFont="1" applyFill="1" applyBorder="1" applyAlignment="1" applyProtection="1">
      <alignment horizontal="centerContinuous" vertical="center" wrapText="1"/>
    </xf>
    <xf numFmtId="0" fontId="7" fillId="6" borderId="2" xfId="0" applyFont="1" applyFill="1" applyBorder="1" applyAlignment="1" applyProtection="1">
      <alignment vertical="center"/>
    </xf>
    <xf numFmtId="0" fontId="7" fillId="2" borderId="2" xfId="0" applyFont="1" applyFill="1" applyBorder="1" applyAlignment="1" applyProtection="1">
      <alignment vertical="center"/>
    </xf>
    <xf numFmtId="0" fontId="7" fillId="4" borderId="2" xfId="0" applyFont="1" applyFill="1" applyBorder="1" applyAlignment="1" applyProtection="1">
      <alignment vertical="center"/>
    </xf>
    <xf numFmtId="0" fontId="19" fillId="4" borderId="2" xfId="7" applyFont="1" applyFill="1" applyBorder="1" applyProtection="1"/>
    <xf numFmtId="0" fontId="19" fillId="4" borderId="2" xfId="7" applyFont="1" applyFill="1" applyBorder="1" applyProtection="1"/>
    <xf numFmtId="0" fontId="7" fillId="0" borderId="2" xfId="0" applyFont="1" applyFill="1" applyBorder="1" applyAlignment="1" applyProtection="1">
      <alignment horizontal="left" vertical="center"/>
    </xf>
    <xf numFmtId="0" fontId="19" fillId="0" borderId="2" xfId="7" applyFont="1" applyFill="1" applyBorder="1" applyProtection="1"/>
    <xf numFmtId="0" fontId="7" fillId="11" borderId="2" xfId="0" applyFont="1" applyFill="1" applyBorder="1" applyAlignment="1" applyProtection="1">
      <alignment horizontal="left" vertical="center"/>
    </xf>
    <xf numFmtId="0" fontId="19" fillId="11" borderId="2" xfId="7" applyFont="1" applyFill="1" applyBorder="1" applyProtection="1"/>
    <xf numFmtId="0" fontId="19" fillId="11" borderId="2" xfId="7" applyFont="1" applyFill="1" applyBorder="1" applyProtection="1"/>
    <xf numFmtId="0" fontId="7" fillId="11" borderId="2" xfId="0" applyFont="1" applyFill="1" applyBorder="1" applyAlignment="1" applyProtection="1">
      <alignment vertical="center"/>
    </xf>
    <xf numFmtId="0" fontId="7" fillId="0" borderId="2" xfId="0" applyFont="1" applyFill="1" applyBorder="1" applyAlignment="1" applyProtection="1">
      <alignment vertical="center"/>
    </xf>
    <xf numFmtId="0" fontId="32" fillId="11" borderId="2" xfId="7" applyFill="1" applyBorder="1" applyProtection="1"/>
    <xf numFmtId="0" fontId="32" fillId="4" borderId="2" xfId="7" applyFill="1" applyBorder="1" applyProtection="1"/>
    <xf numFmtId="0" fontId="32" fillId="4" borderId="2" xfId="7" applyFill="1" applyBorder="1" applyProtection="1"/>
    <xf numFmtId="0" fontId="32" fillId="0" borderId="2" xfId="7" applyFill="1" applyBorder="1" applyProtection="1"/>
    <xf numFmtId="0" fontId="32" fillId="11" borderId="2" xfId="7" applyFill="1" applyBorder="1" applyProtection="1"/>
    <xf numFmtId="0" fontId="23" fillId="0" borderId="0" xfId="7" applyNumberFormat="1" applyFont="1" applyFill="1" applyAlignment="1" applyProtection="1">
      <alignment horizontal="right" vertical="center"/>
    </xf>
    <xf numFmtId="0" fontId="24" fillId="0" borderId="2" xfId="7" applyNumberFormat="1" applyFont="1" applyFill="1" applyBorder="1" applyAlignment="1" applyProtection="1">
      <alignment horizontal="centerContinuous" vertical="center" wrapText="1"/>
    </xf>
    <xf numFmtId="0" fontId="32" fillId="9" borderId="2" xfId="7" applyFill="1" applyBorder="1" applyProtection="1"/>
    <xf numFmtId="0" fontId="0" fillId="7" borderId="0" xfId="7" applyFont="1" applyFill="1" applyProtection="1"/>
    <xf numFmtId="0" fontId="0" fillId="0" borderId="0" xfId="7" applyFont="1" applyFill="1" applyProtection="1"/>
    <xf numFmtId="0" fontId="19" fillId="0" borderId="2" xfId="7" applyFont="1" applyFill="1" applyBorder="1" applyProtection="1">
      <protection locked="0"/>
    </xf>
    <xf numFmtId="0" fontId="19" fillId="12" borderId="2" xfId="7" applyFont="1" applyFill="1" applyBorder="1" applyProtection="1"/>
    <xf numFmtId="0" fontId="19" fillId="0" borderId="2" xfId="7" applyNumberFormat="1" applyFont="1" applyFill="1" applyBorder="1" applyProtection="1">
      <protection locked="0"/>
    </xf>
    <xf numFmtId="0" fontId="0" fillId="11" borderId="2" xfId="7" applyFont="1" applyFill="1" applyBorder="1" applyProtection="1"/>
    <xf numFmtId="0" fontId="0" fillId="12" borderId="2" xfId="7" applyFont="1" applyFill="1" applyBorder="1" applyProtection="1"/>
    <xf numFmtId="0" fontId="0" fillId="4" borderId="2" xfId="7" applyFont="1" applyFill="1" applyBorder="1" applyProtection="1"/>
    <xf numFmtId="0" fontId="0" fillId="0" borderId="2" xfId="7" applyFont="1" applyFill="1" applyBorder="1" applyProtection="1"/>
    <xf numFmtId="0" fontId="19" fillId="12" borderId="2" xfId="7" applyNumberFormat="1" applyFont="1" applyFill="1" applyBorder="1" applyProtection="1"/>
    <xf numFmtId="0" fontId="19" fillId="0" borderId="2" xfId="7" applyNumberFormat="1" applyFont="1" applyFill="1" applyBorder="1" applyProtection="1"/>
    <xf numFmtId="0" fontId="0" fillId="12" borderId="2" xfId="7" applyNumberFormat="1" applyFont="1" applyFill="1" applyBorder="1" applyProtection="1"/>
    <xf numFmtId="0" fontId="0" fillId="0" borderId="2" xfId="7" applyNumberFormat="1" applyFont="1" applyFill="1" applyBorder="1" applyProtection="1"/>
    <xf numFmtId="0" fontId="0" fillId="13" borderId="2" xfId="7" applyFont="1" applyFill="1" applyBorder="1" applyProtection="1"/>
    <xf numFmtId="0" fontId="0" fillId="4" borderId="2" xfId="7" applyFont="1" applyFill="1" applyBorder="1" applyProtection="1"/>
    <xf numFmtId="0" fontId="0" fillId="11" borderId="2" xfId="7" applyFont="1" applyFill="1" applyBorder="1" applyProtection="1"/>
    <xf numFmtId="0" fontId="0" fillId="0" borderId="0" xfId="7" applyFont="1" applyFill="1" applyProtection="1"/>
    <xf numFmtId="0" fontId="0" fillId="9" borderId="2" xfId="7" applyFont="1" applyFill="1" applyBorder="1" applyProtection="1"/>
    <xf numFmtId="0" fontId="0" fillId="0" borderId="0" xfId="7" applyFont="1" applyFill="1" applyProtection="1"/>
    <xf numFmtId="0" fontId="0" fillId="9" borderId="2" xfId="7" applyFont="1" applyFill="1" applyBorder="1" applyProtection="1"/>
    <xf numFmtId="0" fontId="1" fillId="7" borderId="0" xfId="0" applyFont="1" applyFill="1" applyAlignment="1" applyProtection="1">
      <alignment vertical="center"/>
    </xf>
    <xf numFmtId="0" fontId="14" fillId="7" borderId="0" xfId="0" applyFont="1" applyFill="1" applyAlignment="1" applyProtection="1">
      <alignment vertical="center"/>
    </xf>
    <xf numFmtId="0" fontId="0" fillId="7" borderId="0" xfId="0" applyFont="1" applyFill="1" applyBorder="1" applyAlignment="1" applyProtection="1">
      <alignment vertical="center"/>
    </xf>
    <xf numFmtId="0" fontId="1" fillId="7" borderId="2" xfId="0" applyFont="1" applyFill="1" applyBorder="1" applyAlignment="1" applyProtection="1">
      <alignment horizontal="center" vertical="center"/>
    </xf>
    <xf numFmtId="0" fontId="1" fillId="7" borderId="2" xfId="0" applyFont="1" applyFill="1" applyBorder="1" applyAlignment="1" applyProtection="1">
      <alignment horizontal="center" vertical="center" wrapText="1"/>
    </xf>
    <xf numFmtId="0" fontId="7" fillId="6" borderId="2" xfId="0" applyFont="1" applyFill="1" applyBorder="1" applyAlignment="1" applyProtection="1">
      <alignment vertical="center"/>
    </xf>
    <xf numFmtId="0" fontId="7" fillId="7" borderId="2" xfId="0" applyNumberFormat="1" applyFont="1" applyFill="1" applyBorder="1" applyAlignment="1" applyProtection="1">
      <alignment vertical="center"/>
      <protection locked="0"/>
    </xf>
    <xf numFmtId="176" fontId="7" fillId="6" borderId="2" xfId="0" applyNumberFormat="1" applyFont="1" applyFill="1" applyBorder="1" applyAlignment="1" applyProtection="1">
      <alignment vertical="center"/>
    </xf>
    <xf numFmtId="0" fontId="7" fillId="6" borderId="2" xfId="0" applyFont="1" applyFill="1" applyBorder="1" applyAlignment="1" applyProtection="1">
      <alignment horizontal="left" vertical="center"/>
    </xf>
    <xf numFmtId="0" fontId="7" fillId="0" borderId="2" xfId="0" applyFont="1" applyFill="1" applyBorder="1" applyAlignment="1" applyProtection="1">
      <alignment vertical="center"/>
    </xf>
    <xf numFmtId="0" fontId="7" fillId="7" borderId="2" xfId="0" applyFont="1" applyFill="1" applyBorder="1" applyAlignment="1" applyProtection="1">
      <alignment vertical="center"/>
    </xf>
    <xf numFmtId="0" fontId="7" fillId="8" borderId="2" xfId="0" applyFont="1" applyFill="1" applyBorder="1" applyAlignment="1" applyProtection="1">
      <alignment vertical="center"/>
    </xf>
    <xf numFmtId="0" fontId="0" fillId="7" borderId="1" xfId="0" applyFont="1" applyFill="1" applyBorder="1" applyAlignment="1" applyProtection="1">
      <alignment horizontal="right" vertical="center"/>
    </xf>
    <xf numFmtId="0" fontId="18" fillId="14" borderId="2" xfId="0" applyFont="1" applyFill="1" applyBorder="1" applyAlignment="1" applyProtection="1">
      <alignment horizontal="center" vertical="center"/>
    </xf>
    <xf numFmtId="0" fontId="0" fillId="14" borderId="2" xfId="0" applyFont="1" applyFill="1" applyBorder="1" applyAlignment="1" applyProtection="1">
      <alignment vertical="center"/>
    </xf>
    <xf numFmtId="0" fontId="10" fillId="0" borderId="0" xfId="0" applyFont="1" applyFill="1" applyAlignment="1" applyProtection="1">
      <alignment vertical="center"/>
    </xf>
    <xf numFmtId="0" fontId="0" fillId="0" borderId="0" xfId="0" applyFont="1" applyFill="1" applyAlignment="1" applyProtection="1">
      <alignment horizontal="right" vertical="center"/>
    </xf>
    <xf numFmtId="176" fontId="0" fillId="16" borderId="2" xfId="0" applyNumberFormat="1" applyFont="1" applyFill="1" applyBorder="1" applyAlignment="1" applyProtection="1">
      <alignment horizontal="center" vertical="center"/>
    </xf>
    <xf numFmtId="176" fontId="0" fillId="16" borderId="2" xfId="0" applyNumberFormat="1" applyFont="1" applyFill="1" applyBorder="1" applyAlignment="1" applyProtection="1">
      <alignment horizontal="center" vertical="center" wrapText="1"/>
    </xf>
    <xf numFmtId="176" fontId="0" fillId="15" borderId="2" xfId="0" applyNumberFormat="1" applyFont="1" applyFill="1" applyBorder="1" applyAlignment="1" applyProtection="1">
      <alignment horizontal="center" vertical="center"/>
    </xf>
    <xf numFmtId="176" fontId="7" fillId="2" borderId="2" xfId="0" applyNumberFormat="1" applyFont="1" applyFill="1" applyBorder="1" applyAlignment="1" applyProtection="1">
      <alignment horizontal="left" vertical="center"/>
    </xf>
    <xf numFmtId="176" fontId="0" fillId="3" borderId="2" xfId="0" applyNumberFormat="1" applyFont="1" applyFill="1" applyBorder="1" applyAlignment="1" applyProtection="1">
      <alignment horizontal="center" vertical="center"/>
    </xf>
    <xf numFmtId="176" fontId="0" fillId="0" borderId="2" xfId="0" applyNumberFormat="1" applyFont="1" applyFill="1" applyBorder="1" applyAlignment="1" applyProtection="1">
      <alignment horizontal="center" vertical="center"/>
      <protection locked="0"/>
    </xf>
    <xf numFmtId="176" fontId="0" fillId="0" borderId="2" xfId="0" applyNumberFormat="1" applyFont="1" applyFill="1" applyBorder="1" applyAlignment="1" applyProtection="1">
      <alignment horizontal="center" vertical="center" wrapText="1"/>
      <protection locked="0"/>
    </xf>
    <xf numFmtId="178" fontId="7" fillId="2" borderId="2" xfId="0" applyNumberFormat="1" applyFont="1" applyFill="1" applyBorder="1" applyAlignment="1" applyProtection="1">
      <alignment horizontal="left" vertical="center"/>
    </xf>
    <xf numFmtId="176" fontId="7" fillId="2" borderId="7" xfId="0" applyNumberFormat="1" applyFont="1" applyFill="1" applyBorder="1" applyAlignment="1" applyProtection="1">
      <alignment horizontal="left" vertical="center"/>
    </xf>
    <xf numFmtId="0" fontId="7" fillId="2" borderId="7" xfId="0" applyFont="1" applyFill="1" applyBorder="1" applyAlignment="1" applyProtection="1">
      <alignment vertical="center"/>
    </xf>
    <xf numFmtId="176" fontId="7" fillId="3" borderId="3" xfId="0" applyNumberFormat="1" applyFont="1" applyFill="1" applyBorder="1" applyAlignment="1" applyProtection="1">
      <alignment horizontal="center" vertical="center"/>
    </xf>
    <xf numFmtId="0" fontId="10" fillId="0" borderId="2" xfId="0" applyFont="1" applyFill="1" applyBorder="1" applyAlignment="1" applyProtection="1">
      <alignment vertical="center"/>
    </xf>
    <xf numFmtId="0" fontId="1" fillId="9" borderId="2" xfId="0" applyFont="1" applyFill="1" applyBorder="1" applyAlignment="1" applyProtection="1">
      <alignment vertical="center"/>
    </xf>
    <xf numFmtId="0" fontId="0" fillId="0" borderId="2" xfId="0" applyFont="1" applyFill="1" applyBorder="1" applyAlignment="1" applyProtection="1">
      <alignment vertical="center"/>
    </xf>
    <xf numFmtId="0" fontId="7" fillId="2" borderId="2" xfId="0" applyFont="1" applyFill="1" applyBorder="1" applyAlignment="1" applyProtection="1">
      <alignment horizontal="left" vertical="center"/>
    </xf>
    <xf numFmtId="176" fontId="7" fillId="3" borderId="3" xfId="0" applyNumberFormat="1" applyFont="1" applyFill="1" applyBorder="1" applyAlignment="1" applyProtection="1">
      <alignment horizontal="center" vertical="center"/>
    </xf>
    <xf numFmtId="0" fontId="7" fillId="2" borderId="3" xfId="0" applyFont="1" applyFill="1" applyBorder="1" applyAlignment="1" applyProtection="1">
      <alignment vertical="center"/>
    </xf>
    <xf numFmtId="0" fontId="7" fillId="6" borderId="3" xfId="0" applyFont="1" applyFill="1" applyBorder="1" applyAlignment="1" applyProtection="1">
      <alignment vertical="center"/>
    </xf>
    <xf numFmtId="176" fontId="0" fillId="6" borderId="2" xfId="0" applyNumberFormat="1" applyFont="1" applyFill="1" applyBorder="1" applyAlignment="1" applyProtection="1">
      <alignment horizontal="center" vertical="center"/>
    </xf>
    <xf numFmtId="176" fontId="7" fillId="16" borderId="3" xfId="0" applyNumberFormat="1" applyFont="1" applyFill="1" applyBorder="1" applyAlignment="1" applyProtection="1">
      <alignment horizontal="center" vertical="center"/>
    </xf>
    <xf numFmtId="176" fontId="0" fillId="6" borderId="2" xfId="0" applyNumberFormat="1" applyFont="1" applyFill="1" applyBorder="1" applyAlignment="1" applyProtection="1">
      <alignment horizontal="center" vertical="center"/>
      <protection locked="0"/>
    </xf>
    <xf numFmtId="176" fontId="0" fillId="2" borderId="2" xfId="0" applyNumberFormat="1" applyFont="1" applyFill="1" applyBorder="1" applyAlignment="1" applyProtection="1">
      <alignment horizontal="center" vertical="center"/>
    </xf>
    <xf numFmtId="0" fontId="7" fillId="0" borderId="3" xfId="0" applyFont="1" applyBorder="1" applyAlignment="1" applyProtection="1">
      <alignment vertical="center"/>
    </xf>
    <xf numFmtId="176" fontId="0" fillId="0" borderId="2" xfId="0" applyNumberFormat="1" applyFont="1" applyFill="1" applyBorder="1" applyAlignment="1" applyProtection="1">
      <alignment horizontal="center" vertical="center"/>
    </xf>
    <xf numFmtId="0" fontId="0" fillId="0" borderId="2" xfId="0" applyFont="1" applyFill="1" applyBorder="1" applyAlignment="1" applyProtection="1">
      <alignment vertical="center"/>
    </xf>
    <xf numFmtId="0" fontId="1" fillId="8" borderId="2" xfId="0" applyFont="1" applyFill="1" applyBorder="1" applyAlignment="1" applyProtection="1">
      <alignment horizontal="center" vertical="center"/>
    </xf>
    <xf numFmtId="176" fontId="0" fillId="8" borderId="2" xfId="0" applyNumberFormat="1" applyFont="1" applyFill="1" applyBorder="1" applyAlignment="1" applyProtection="1">
      <alignment horizontal="center" vertical="center"/>
    </xf>
    <xf numFmtId="0" fontId="7" fillId="11" borderId="3" xfId="0" applyFont="1" applyFill="1" applyBorder="1" applyAlignment="1">
      <alignment horizontal="center" vertical="center"/>
    </xf>
    <xf numFmtId="0" fontId="0" fillId="11" borderId="2" xfId="0" applyFont="1" applyFill="1" applyBorder="1" applyAlignment="1">
      <alignment horizontal="center" vertical="center"/>
    </xf>
    <xf numFmtId="0" fontId="14" fillId="0" borderId="0" xfId="0" applyFont="1" applyFill="1" applyAlignment="1" applyProtection="1">
      <alignment vertical="center"/>
    </xf>
    <xf numFmtId="0" fontId="25" fillId="7" borderId="0" xfId="0" applyFont="1" applyFill="1" applyAlignment="1" applyProtection="1">
      <alignment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14" fillId="0" borderId="0" xfId="0" applyFont="1" applyFill="1" applyAlignment="1" applyProtection="1">
      <alignment horizontal="center" vertical="center"/>
    </xf>
    <xf numFmtId="0" fontId="0" fillId="0" borderId="0"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10" fillId="6" borderId="2" xfId="0" applyFont="1" applyFill="1" applyBorder="1" applyAlignment="1" applyProtection="1">
      <alignment horizontal="left" vertical="center"/>
    </xf>
    <xf numFmtId="0" fontId="10" fillId="6" borderId="2" xfId="0" applyFont="1" applyFill="1" applyBorder="1" applyAlignment="1" applyProtection="1">
      <alignment horizontal="center" vertical="center"/>
    </xf>
    <xf numFmtId="0" fontId="7" fillId="6" borderId="2" xfId="0" applyFont="1" applyFill="1" applyBorder="1" applyAlignment="1" applyProtection="1">
      <alignment horizontal="center" vertical="center"/>
    </xf>
    <xf numFmtId="1" fontId="10" fillId="6" borderId="2" xfId="0" applyNumberFormat="1" applyFont="1" applyFill="1" applyBorder="1" applyAlignment="1" applyProtection="1">
      <alignment vertical="center"/>
    </xf>
    <xf numFmtId="1" fontId="10" fillId="6" borderId="2" xfId="0" applyNumberFormat="1" applyFont="1" applyFill="1" applyBorder="1" applyAlignment="1" applyProtection="1">
      <alignment horizontal="center" vertical="center"/>
    </xf>
    <xf numFmtId="1" fontId="7" fillId="2" borderId="2" xfId="0" applyNumberFormat="1" applyFont="1" applyFill="1" applyBorder="1" applyAlignment="1" applyProtection="1">
      <alignment horizontal="left" vertical="center"/>
    </xf>
    <xf numFmtId="1" fontId="7" fillId="2" borderId="2" xfId="0" applyNumberFormat="1" applyFont="1" applyFill="1" applyBorder="1" applyAlignment="1" applyProtection="1">
      <alignment horizontal="center" vertical="center"/>
    </xf>
    <xf numFmtId="1" fontId="7" fillId="4" borderId="2" xfId="0" applyNumberFormat="1" applyFont="1" applyFill="1" applyBorder="1" applyAlignment="1" applyProtection="1">
      <alignment horizontal="left" vertical="center"/>
    </xf>
    <xf numFmtId="1" fontId="7" fillId="4" borderId="2" xfId="0" applyNumberFormat="1" applyFont="1" applyFill="1" applyBorder="1" applyAlignment="1" applyProtection="1">
      <alignment horizontal="center" vertical="center"/>
    </xf>
    <xf numFmtId="1" fontId="7" fillId="4" borderId="2" xfId="0" applyNumberFormat="1" applyFont="1" applyFill="1" applyBorder="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1" fontId="7" fillId="11" borderId="2" xfId="0" applyNumberFormat="1" applyFont="1" applyFill="1" applyBorder="1" applyAlignment="1" applyProtection="1">
      <alignment vertical="center"/>
    </xf>
    <xf numFmtId="1" fontId="7" fillId="0" borderId="2" xfId="0" applyNumberFormat="1"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1" fontId="7" fillId="0" borderId="2" xfId="0" applyNumberFormat="1" applyFont="1" applyFill="1" applyBorder="1" applyAlignment="1" applyProtection="1">
      <alignment horizontal="left" vertical="center"/>
    </xf>
    <xf numFmtId="1" fontId="7" fillId="0" borderId="2" xfId="0" applyNumberFormat="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1" fontId="7" fillId="4" borderId="2" xfId="0" applyNumberFormat="1" applyFont="1" applyFill="1" applyBorder="1" applyAlignment="1" applyProtection="1">
      <alignment vertical="center"/>
    </xf>
    <xf numFmtId="0" fontId="7" fillId="11" borderId="2" xfId="0" applyNumberFormat="1" applyFont="1" applyFill="1" applyBorder="1" applyAlignment="1" applyProtection="1">
      <alignment vertical="center"/>
    </xf>
    <xf numFmtId="3" fontId="7" fillId="11" borderId="2" xfId="0" applyNumberFormat="1" applyFont="1" applyFill="1" applyBorder="1" applyAlignment="1" applyProtection="1">
      <alignment vertical="center"/>
    </xf>
    <xf numFmtId="0" fontId="7" fillId="0" borderId="2" xfId="0" applyNumberFormat="1" applyFont="1" applyFill="1" applyBorder="1" applyAlignment="1" applyProtection="1">
      <alignment vertical="center"/>
    </xf>
    <xf numFmtId="0" fontId="7" fillId="0" borderId="2" xfId="0" applyNumberFormat="1" applyFont="1" applyFill="1" applyBorder="1" applyAlignment="1" applyProtection="1">
      <alignment horizontal="center" vertical="center"/>
    </xf>
    <xf numFmtId="0" fontId="7" fillId="11" borderId="2" xfId="0" applyFont="1" applyFill="1" applyBorder="1" applyAlignment="1" applyProtection="1">
      <alignment vertical="center" wrapText="1"/>
    </xf>
    <xf numFmtId="0" fontId="7" fillId="4" borderId="2" xfId="0" applyFont="1" applyFill="1" applyBorder="1" applyAlignment="1" applyProtection="1">
      <alignment horizontal="center" vertical="center"/>
    </xf>
    <xf numFmtId="0" fontId="7" fillId="0" borderId="2" xfId="0" applyNumberFormat="1" applyFont="1" applyBorder="1" applyAlignment="1" applyProtection="1">
      <alignment horizontal="center" vertical="center"/>
      <protection locked="0"/>
    </xf>
    <xf numFmtId="0" fontId="7" fillId="0" borderId="2" xfId="0" applyNumberFormat="1" applyFont="1" applyFill="1" applyBorder="1" applyAlignment="1" applyProtection="1">
      <alignment horizontal="center" vertical="center"/>
      <protection locked="0"/>
    </xf>
    <xf numFmtId="1" fontId="16" fillId="7" borderId="2" xfId="0" applyNumberFormat="1" applyFont="1" applyFill="1" applyBorder="1" applyAlignment="1" applyProtection="1">
      <alignment horizontal="center" vertical="center"/>
    </xf>
    <xf numFmtId="0" fontId="16" fillId="7" borderId="2" xfId="0" applyFont="1" applyFill="1" applyBorder="1" applyAlignment="1" applyProtection="1">
      <alignment horizontal="center" vertical="center"/>
    </xf>
    <xf numFmtId="3" fontId="7" fillId="0" borderId="5" xfId="0" applyNumberFormat="1" applyFont="1" applyFill="1" applyBorder="1" applyAlignment="1" applyProtection="1">
      <alignment vertical="center"/>
    </xf>
    <xf numFmtId="0" fontId="7" fillId="0" borderId="2" xfId="0" applyFont="1" applyBorder="1" applyAlignment="1" applyProtection="1">
      <alignment vertical="center"/>
    </xf>
    <xf numFmtId="0" fontId="7" fillId="0" borderId="3" xfId="0" applyFont="1" applyFill="1" applyBorder="1" applyAlignment="1" applyProtection="1">
      <alignment horizontal="center" vertical="center"/>
    </xf>
    <xf numFmtId="1" fontId="7" fillId="0" borderId="4" xfId="0" applyNumberFormat="1" applyFont="1" applyFill="1" applyBorder="1" applyAlignment="1" applyProtection="1">
      <alignment horizontal="center" vertical="center"/>
    </xf>
    <xf numFmtId="0" fontId="10" fillId="0" borderId="2" xfId="0" applyFont="1" applyFill="1" applyBorder="1" applyAlignment="1" applyProtection="1">
      <alignment horizontal="center" vertical="center"/>
    </xf>
    <xf numFmtId="0" fontId="0" fillId="2" borderId="2" xfId="0" applyNumberFormat="1"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xf>
    <xf numFmtId="0" fontId="0" fillId="2" borderId="2" xfId="0" applyFont="1" applyFill="1" applyBorder="1" applyAlignment="1" applyProtection="1">
      <alignment horizontal="center" vertical="center"/>
    </xf>
    <xf numFmtId="1" fontId="7" fillId="2" borderId="7" xfId="0" applyNumberFormat="1" applyFont="1" applyFill="1" applyBorder="1" applyAlignment="1" applyProtection="1">
      <alignment horizontal="left" vertical="center"/>
    </xf>
    <xf numFmtId="1" fontId="7" fillId="2" borderId="2" xfId="0" applyNumberFormat="1"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protection locked="0"/>
    </xf>
    <xf numFmtId="0" fontId="0" fillId="4" borderId="2" xfId="0" applyFont="1" applyFill="1" applyBorder="1" applyAlignment="1" applyProtection="1">
      <alignment horizontal="center" vertical="center"/>
      <protection locked="0"/>
    </xf>
    <xf numFmtId="0" fontId="0" fillId="3" borderId="2" xfId="0" applyNumberFormat="1" applyFont="1" applyFill="1" applyBorder="1" applyAlignment="1" applyProtection="1">
      <alignment horizontal="center" vertical="center"/>
      <protection locked="0"/>
    </xf>
    <xf numFmtId="1" fontId="7" fillId="3" borderId="2" xfId="0" applyNumberFormat="1" applyFont="1" applyFill="1" applyBorder="1" applyAlignment="1" applyProtection="1">
      <alignment vertical="center"/>
    </xf>
    <xf numFmtId="0" fontId="13" fillId="2" borderId="2" xfId="0" applyFont="1" applyFill="1" applyBorder="1" applyAlignment="1" applyProtection="1">
      <alignment horizontal="left" vertical="center" wrapText="1"/>
    </xf>
    <xf numFmtId="0" fontId="10" fillId="8" borderId="2" xfId="0" applyFont="1" applyFill="1" applyBorder="1" applyAlignment="1" applyProtection="1">
      <alignment horizontal="distributed" vertical="center"/>
    </xf>
    <xf numFmtId="0" fontId="0" fillId="8" borderId="2" xfId="0" applyFont="1" applyFill="1" applyBorder="1" applyAlignment="1" applyProtection="1">
      <alignment horizontal="center" vertical="center"/>
    </xf>
    <xf numFmtId="0" fontId="18" fillId="10" borderId="2" xfId="0" applyFont="1" applyFill="1" applyBorder="1" applyAlignment="1" applyProtection="1">
      <alignment horizontal="center" vertical="center"/>
    </xf>
    <xf numFmtId="0" fontId="0" fillId="17" borderId="2" xfId="0" applyFont="1" applyFill="1" applyBorder="1" applyAlignment="1" applyProtection="1">
      <alignment vertical="center"/>
    </xf>
    <xf numFmtId="0" fontId="0" fillId="0" borderId="0" xfId="0" applyFont="1" applyFill="1" applyBorder="1" applyAlignment="1" applyProtection="1">
      <alignment vertical="center"/>
    </xf>
    <xf numFmtId="0" fontId="0" fillId="7" borderId="0" xfId="0" applyFont="1" applyFill="1" applyAlignment="1">
      <alignment vertical="center"/>
    </xf>
    <xf numFmtId="0" fontId="0" fillId="0" borderId="0" xfId="0" applyFont="1" applyFill="1" applyAlignment="1">
      <alignment vertical="center"/>
    </xf>
    <xf numFmtId="0" fontId="14" fillId="7" borderId="0" xfId="0" applyFont="1" applyFill="1" applyAlignment="1">
      <alignment vertical="center"/>
    </xf>
    <xf numFmtId="0" fontId="0" fillId="0" borderId="0" xfId="0" applyFont="1" applyFill="1" applyAlignment="1">
      <alignment horizontal="right" vertical="center"/>
    </xf>
    <xf numFmtId="0" fontId="1" fillId="7" borderId="2" xfId="0" applyFont="1" applyFill="1" applyBorder="1" applyAlignment="1">
      <alignment horizontal="center" vertical="center"/>
    </xf>
    <xf numFmtId="0" fontId="1" fillId="7" borderId="2" xfId="0" applyFont="1" applyFill="1" applyBorder="1" applyAlignment="1">
      <alignment horizontal="center" vertical="center" wrapText="1"/>
    </xf>
    <xf numFmtId="0" fontId="1" fillId="0" borderId="2" xfId="0" applyFont="1" applyFill="1" applyBorder="1" applyAlignment="1">
      <alignment horizontal="center" vertical="center"/>
    </xf>
    <xf numFmtId="177" fontId="7" fillId="6" borderId="2" xfId="0" applyNumberFormat="1" applyFont="1" applyFill="1" applyBorder="1" applyAlignment="1" applyProtection="1">
      <alignment vertical="center"/>
    </xf>
    <xf numFmtId="0" fontId="7" fillId="0" borderId="2" xfId="0" applyNumberFormat="1" applyFont="1" applyFill="1" applyBorder="1" applyAlignment="1" applyProtection="1">
      <alignment vertical="center"/>
      <protection locked="0"/>
    </xf>
    <xf numFmtId="177" fontId="7" fillId="2" borderId="2" xfId="0" applyNumberFormat="1" applyFont="1" applyFill="1" applyBorder="1" applyAlignment="1" applyProtection="1">
      <alignment vertical="center"/>
    </xf>
    <xf numFmtId="176" fontId="7" fillId="4" borderId="2" xfId="0" applyNumberFormat="1" applyFont="1" applyFill="1" applyBorder="1" applyAlignment="1" applyProtection="1">
      <alignment horizontal="left" vertical="center"/>
    </xf>
    <xf numFmtId="0" fontId="7" fillId="7" borderId="2" xfId="0" applyNumberFormat="1" applyFont="1" applyFill="1" applyBorder="1" applyAlignment="1" applyProtection="1">
      <alignment vertical="center"/>
      <protection locked="0"/>
    </xf>
    <xf numFmtId="177" fontId="7" fillId="4" borderId="2" xfId="0" applyNumberFormat="1" applyFont="1" applyFill="1" applyBorder="1" applyAlignment="1" applyProtection="1">
      <alignment vertical="center"/>
    </xf>
    <xf numFmtId="178" fontId="7" fillId="4" borderId="2" xfId="0" applyNumberFormat="1" applyFont="1" applyFill="1" applyBorder="1" applyAlignment="1" applyProtection="1">
      <alignment horizontal="left" vertical="center"/>
    </xf>
    <xf numFmtId="176" fontId="7" fillId="4" borderId="7" xfId="0" applyNumberFormat="1" applyFont="1" applyFill="1" applyBorder="1" applyAlignment="1" applyProtection="1">
      <alignment horizontal="left" vertical="center"/>
    </xf>
    <xf numFmtId="178" fontId="7" fillId="4" borderId="7" xfId="0" applyNumberFormat="1" applyFont="1" applyFill="1" applyBorder="1" applyAlignment="1" applyProtection="1">
      <alignment horizontal="left" vertical="center"/>
    </xf>
    <xf numFmtId="0" fontId="7" fillId="2" borderId="7" xfId="0" applyFont="1" applyFill="1" applyBorder="1" applyAlignment="1" applyProtection="1">
      <alignment vertical="center"/>
    </xf>
    <xf numFmtId="177" fontId="10" fillId="4" borderId="2" xfId="0" applyNumberFormat="1" applyFont="1" applyFill="1" applyBorder="1" applyAlignment="1" applyProtection="1">
      <alignment vertical="center"/>
    </xf>
    <xf numFmtId="0" fontId="10" fillId="0" borderId="2" xfId="0" applyNumberFormat="1" applyFont="1" applyFill="1" applyBorder="1" applyAlignment="1" applyProtection="1">
      <alignment vertical="center"/>
      <protection locked="0"/>
    </xf>
    <xf numFmtId="0" fontId="10" fillId="2" borderId="2" xfId="0" applyFont="1" applyFill="1" applyBorder="1" applyAlignment="1" applyProtection="1">
      <alignment vertical="center"/>
    </xf>
    <xf numFmtId="177" fontId="10" fillId="2" borderId="2" xfId="0" applyNumberFormat="1" applyFont="1" applyFill="1" applyBorder="1" applyAlignment="1" applyProtection="1">
      <alignment vertical="center"/>
    </xf>
    <xf numFmtId="0" fontId="7" fillId="7" borderId="2" xfId="0" applyFont="1" applyFill="1" applyBorder="1" applyAlignment="1" applyProtection="1">
      <alignment vertical="center"/>
      <protection locked="0"/>
    </xf>
    <xf numFmtId="0" fontId="7" fillId="2" borderId="2" xfId="0" applyNumberFormat="1" applyFont="1" applyFill="1" applyBorder="1" applyAlignment="1" applyProtection="1">
      <alignment vertical="center"/>
    </xf>
    <xf numFmtId="0" fontId="7" fillId="2" borderId="2" xfId="0" applyNumberFormat="1" applyFont="1" applyFill="1" applyBorder="1" applyAlignment="1" applyProtection="1">
      <alignment vertical="center"/>
      <protection locked="0"/>
    </xf>
    <xf numFmtId="176" fontId="7" fillId="7" borderId="2" xfId="0" applyNumberFormat="1" applyFont="1" applyFill="1" applyBorder="1" applyAlignment="1" applyProtection="1">
      <alignment horizontal="left" vertical="center"/>
    </xf>
    <xf numFmtId="177" fontId="7" fillId="7" borderId="2" xfId="0" applyNumberFormat="1" applyFont="1" applyFill="1" applyBorder="1" applyAlignment="1" applyProtection="1">
      <alignment vertical="center"/>
    </xf>
    <xf numFmtId="177" fontId="17" fillId="2" borderId="2" xfId="0" applyNumberFormat="1" applyFont="1" applyFill="1" applyBorder="1" applyAlignment="1" applyProtection="1">
      <alignment vertical="center"/>
    </xf>
    <xf numFmtId="0" fontId="17" fillId="0" borderId="2" xfId="0" applyNumberFormat="1" applyFont="1" applyFill="1" applyBorder="1" applyAlignment="1" applyProtection="1">
      <alignment vertical="center"/>
      <protection locked="0"/>
    </xf>
    <xf numFmtId="177" fontId="17" fillId="4" borderId="2" xfId="0" applyNumberFormat="1" applyFont="1" applyFill="1" applyBorder="1" applyAlignment="1" applyProtection="1">
      <alignment vertical="center"/>
    </xf>
    <xf numFmtId="0" fontId="7" fillId="2" borderId="2" xfId="0" applyFont="1" applyFill="1" applyBorder="1" applyAlignment="1" applyProtection="1">
      <alignment horizontal="left" vertical="center"/>
    </xf>
    <xf numFmtId="0" fontId="7" fillId="2" borderId="3" xfId="0" applyFont="1" applyFill="1" applyBorder="1" applyAlignment="1" applyProtection="1">
      <alignment vertical="center"/>
    </xf>
    <xf numFmtId="0" fontId="7" fillId="4" borderId="3" xfId="0" applyFont="1" applyFill="1" applyBorder="1" applyAlignment="1" applyProtection="1">
      <alignment vertical="center"/>
    </xf>
    <xf numFmtId="0" fontId="7" fillId="6" borderId="3" xfId="0" applyFont="1" applyFill="1" applyBorder="1" applyAlignment="1" applyProtection="1">
      <alignment vertical="center"/>
    </xf>
    <xf numFmtId="0" fontId="7" fillId="7" borderId="2" xfId="0" applyFont="1" applyFill="1" applyBorder="1" applyAlignment="1" applyProtection="1">
      <alignment vertical="center"/>
    </xf>
    <xf numFmtId="0" fontId="7" fillId="4" borderId="0" xfId="0" applyFont="1" applyFill="1" applyAlignment="1" applyProtection="1">
      <alignment vertical="center"/>
    </xf>
    <xf numFmtId="0" fontId="7" fillId="6" borderId="2" xfId="0" applyNumberFormat="1" applyFont="1" applyFill="1" applyBorder="1" applyAlignment="1" applyProtection="1">
      <alignment vertical="center"/>
      <protection locked="0"/>
    </xf>
    <xf numFmtId="0" fontId="0" fillId="6" borderId="2" xfId="0" applyFont="1" applyFill="1" applyBorder="1" applyAlignment="1" applyProtection="1">
      <alignment vertical="center"/>
    </xf>
    <xf numFmtId="177" fontId="0" fillId="6" borderId="2" xfId="0" applyNumberFormat="1" applyFont="1" applyFill="1" applyBorder="1" applyAlignment="1" applyProtection="1">
      <alignment vertical="center"/>
    </xf>
    <xf numFmtId="0" fontId="0" fillId="0" borderId="2" xfId="0" applyNumberFormat="1" applyFont="1" applyFill="1" applyBorder="1" applyAlignment="1" applyProtection="1">
      <alignment vertical="center"/>
      <protection locked="0"/>
    </xf>
    <xf numFmtId="0" fontId="0" fillId="2" borderId="2" xfId="0" applyNumberFormat="1" applyFont="1" applyFill="1" applyBorder="1" applyAlignment="1" applyProtection="1">
      <alignment vertical="center"/>
      <protection locked="0"/>
    </xf>
    <xf numFmtId="177" fontId="0" fillId="2" borderId="2" xfId="0" applyNumberFormat="1" applyFont="1" applyFill="1" applyBorder="1" applyAlignment="1" applyProtection="1">
      <alignment vertical="center"/>
    </xf>
    <xf numFmtId="0" fontId="0" fillId="7" borderId="2" xfId="0" applyFont="1" applyFill="1" applyBorder="1" applyAlignment="1" applyProtection="1">
      <alignment vertical="center"/>
    </xf>
    <xf numFmtId="177" fontId="0" fillId="7" borderId="2" xfId="0" applyNumberFormat="1" applyFont="1" applyFill="1" applyBorder="1" applyAlignment="1" applyProtection="1">
      <alignment vertical="center"/>
    </xf>
    <xf numFmtId="0" fontId="20" fillId="0" borderId="0" xfId="0" applyFont="1" applyFill="1" applyAlignment="1" applyProtection="1">
      <alignment vertical="center"/>
    </xf>
    <xf numFmtId="0" fontId="0" fillId="0" borderId="0" xfId="0" applyFill="1" applyAlignment="1" applyProtection="1">
      <alignment horizontal="right" vertical="center"/>
    </xf>
    <xf numFmtId="0" fontId="7" fillId="6" borderId="2" xfId="0" applyNumberFormat="1" applyFont="1" applyFill="1" applyBorder="1" applyAlignment="1" applyProtection="1">
      <alignment vertical="center"/>
    </xf>
    <xf numFmtId="0" fontId="7" fillId="0" borderId="2" xfId="0" applyNumberFormat="1" applyFont="1" applyFill="1" applyBorder="1" applyAlignment="1" applyProtection="1">
      <alignment vertical="center"/>
      <protection locked="0"/>
    </xf>
    <xf numFmtId="0" fontId="17" fillId="0" borderId="2" xfId="0" applyFont="1" applyFill="1" applyBorder="1" applyAlignment="1" applyProtection="1">
      <alignment vertical="center"/>
    </xf>
    <xf numFmtId="177" fontId="17" fillId="0" borderId="2" xfId="0" applyNumberFormat="1" applyFont="1" applyFill="1" applyBorder="1" applyAlignment="1" applyProtection="1">
      <alignment vertical="center"/>
    </xf>
    <xf numFmtId="177" fontId="7" fillId="0" borderId="2" xfId="0" applyNumberFormat="1" applyFont="1" applyFill="1" applyBorder="1" applyAlignment="1" applyProtection="1">
      <alignment vertical="center"/>
    </xf>
    <xf numFmtId="0" fontId="10" fillId="6" borderId="2" xfId="0" applyNumberFormat="1" applyFont="1" applyFill="1" applyBorder="1" applyAlignment="1" applyProtection="1">
      <alignment horizontal="distributed" vertical="center"/>
    </xf>
    <xf numFmtId="0" fontId="8" fillId="0" borderId="0" xfId="0" applyFont="1" applyAlignment="1" applyProtection="1">
      <alignment vertical="center"/>
      <protection locked="0"/>
    </xf>
    <xf numFmtId="0" fontId="26" fillId="0" borderId="0" xfId="0" applyFont="1" applyAlignment="1" applyProtection="1">
      <alignment vertical="center"/>
      <protection locked="0"/>
    </xf>
    <xf numFmtId="0" fontId="0" fillId="0" borderId="0" xfId="0" applyAlignment="1" applyProtection="1">
      <alignment vertical="center"/>
      <protection locked="0"/>
    </xf>
    <xf numFmtId="0" fontId="27"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28" fillId="0" borderId="0" xfId="0" applyFont="1" applyAlignment="1" applyProtection="1">
      <alignment vertical="center"/>
      <protection locked="0"/>
    </xf>
    <xf numFmtId="0" fontId="29" fillId="0" borderId="0" xfId="0" applyFont="1" applyAlignment="1" applyProtection="1">
      <alignment vertical="center"/>
      <protection locked="0"/>
    </xf>
    <xf numFmtId="0" fontId="30" fillId="0" borderId="0" xfId="0" applyFont="1" applyAlignment="1" applyProtection="1">
      <alignment horizontal="center" vertical="center"/>
      <protection locked="0"/>
    </xf>
    <xf numFmtId="0" fontId="31" fillId="0" borderId="0" xfId="0" applyFont="1" applyAlignment="1" applyProtection="1">
      <alignment horizontal="center" vertical="center"/>
      <protection locked="0"/>
    </xf>
    <xf numFmtId="0" fontId="7" fillId="0" borderId="2" xfId="9"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8" xfId="0" applyFont="1" applyFill="1" applyBorder="1" applyAlignment="1" applyProtection="1">
      <alignment horizontal="left" vertical="center" wrapText="1"/>
    </xf>
    <xf numFmtId="0" fontId="2" fillId="7" borderId="0" xfId="0" applyFont="1" applyFill="1" applyAlignment="1">
      <alignment horizontal="center" vertical="center"/>
    </xf>
    <xf numFmtId="0" fontId="2" fillId="0" borderId="0" xfId="0" applyFont="1" applyFill="1" applyAlignment="1">
      <alignment horizontal="center" vertical="center"/>
    </xf>
    <xf numFmtId="0" fontId="1" fillId="0" borderId="3" xfId="0" applyFont="1" applyFill="1" applyBorder="1" applyAlignment="1" applyProtection="1">
      <alignment horizontal="center" vertical="center"/>
    </xf>
    <xf numFmtId="0" fontId="1" fillId="0" borderId="9"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8" fillId="17" borderId="3" xfId="0" applyFont="1" applyFill="1" applyBorder="1" applyAlignment="1" applyProtection="1">
      <alignment horizontal="left" vertical="center"/>
    </xf>
    <xf numFmtId="0" fontId="18" fillId="17" borderId="9" xfId="0" applyFont="1" applyFill="1" applyBorder="1" applyAlignment="1" applyProtection="1">
      <alignment horizontal="left" vertical="center"/>
    </xf>
    <xf numFmtId="0" fontId="18" fillId="17" borderId="4" xfId="0" applyFont="1" applyFill="1" applyBorder="1" applyAlignment="1" applyProtection="1">
      <alignment horizontal="left" vertical="center"/>
    </xf>
    <xf numFmtId="0" fontId="1"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1" fillId="15" borderId="2" xfId="0" applyFont="1" applyFill="1" applyBorder="1" applyAlignment="1" applyProtection="1">
      <alignment horizontal="center" vertical="center" wrapText="1"/>
    </xf>
    <xf numFmtId="0" fontId="1" fillId="15" borderId="2" xfId="0" applyFont="1" applyFill="1" applyBorder="1" applyAlignment="1" applyProtection="1">
      <alignment horizontal="center" vertical="center"/>
    </xf>
    <xf numFmtId="0" fontId="2" fillId="7" borderId="0" xfId="0" applyFont="1" applyFill="1" applyAlignment="1" applyProtection="1">
      <alignment horizontal="center" vertical="center"/>
    </xf>
    <xf numFmtId="0" fontId="14" fillId="7" borderId="0" xfId="0" applyFont="1" applyFill="1" applyAlignment="1" applyProtection="1">
      <alignment horizontal="center" vertical="center"/>
    </xf>
    <xf numFmtId="0" fontId="19" fillId="0" borderId="3" xfId="7" applyNumberFormat="1" applyFont="1" applyFill="1" applyBorder="1" applyAlignment="1" applyProtection="1">
      <alignment horizontal="center" vertical="center" wrapText="1"/>
    </xf>
    <xf numFmtId="0" fontId="19" fillId="0" borderId="9" xfId="7" applyNumberFormat="1" applyFont="1" applyFill="1" applyBorder="1" applyAlignment="1" applyProtection="1">
      <alignment horizontal="center" vertical="center" wrapText="1"/>
    </xf>
    <xf numFmtId="0" fontId="19" fillId="0" borderId="4" xfId="7" applyNumberFormat="1" applyFont="1" applyFill="1" applyBorder="1" applyAlignment="1" applyProtection="1">
      <alignment horizontal="center" vertical="center" wrapText="1"/>
    </xf>
    <xf numFmtId="0" fontId="19" fillId="0" borderId="5" xfId="7" applyNumberFormat="1" applyFont="1" applyFill="1" applyBorder="1" applyAlignment="1" applyProtection="1">
      <alignment horizontal="center" vertical="center"/>
    </xf>
    <xf numFmtId="0" fontId="19" fillId="0" borderId="6" xfId="7" applyNumberFormat="1" applyFont="1" applyFill="1" applyBorder="1" applyAlignment="1" applyProtection="1">
      <alignment horizontal="center" vertical="center"/>
    </xf>
    <xf numFmtId="0" fontId="19" fillId="0" borderId="7" xfId="7" applyNumberFormat="1" applyFont="1" applyFill="1" applyBorder="1" applyAlignment="1" applyProtection="1">
      <alignment horizontal="center" vertical="center"/>
    </xf>
    <xf numFmtId="0" fontId="19" fillId="0" borderId="5" xfId="7" applyNumberFormat="1" applyFont="1" applyFill="1" applyBorder="1" applyAlignment="1" applyProtection="1">
      <alignment horizontal="center" vertical="center" wrapText="1"/>
    </xf>
    <xf numFmtId="0" fontId="19" fillId="0" borderId="7" xfId="7" applyNumberFormat="1" applyFont="1" applyFill="1" applyBorder="1" applyAlignment="1" applyProtection="1">
      <alignment horizontal="center" vertical="center" wrapText="1"/>
    </xf>
    <xf numFmtId="0" fontId="5" fillId="0" borderId="2" xfId="7" applyNumberFormat="1" applyFont="1" applyFill="1" applyBorder="1" applyAlignment="1" applyProtection="1">
      <alignment horizontal="center" vertical="center" wrapText="1"/>
    </xf>
    <xf numFmtId="0" fontId="5" fillId="0" borderId="5" xfId="7" applyNumberFormat="1" applyFont="1" applyFill="1" applyBorder="1" applyAlignment="1" applyProtection="1">
      <alignment horizontal="center" vertical="center" wrapText="1"/>
    </xf>
    <xf numFmtId="0" fontId="5" fillId="0" borderId="7" xfId="7" applyNumberFormat="1" applyFont="1" applyFill="1" applyBorder="1" applyAlignment="1" applyProtection="1">
      <alignment horizontal="center" vertical="center" wrapText="1"/>
    </xf>
    <xf numFmtId="0" fontId="5" fillId="0" borderId="3" xfId="7" applyNumberFormat="1" applyFont="1" applyFill="1" applyBorder="1" applyAlignment="1" applyProtection="1">
      <alignment horizontal="center" vertical="center" wrapText="1"/>
    </xf>
    <xf numFmtId="0" fontId="5" fillId="0" borderId="1" xfId="7" applyNumberFormat="1" applyFont="1" applyFill="1" applyBorder="1" applyAlignment="1" applyProtection="1">
      <alignment horizontal="right" vertical="center"/>
    </xf>
    <xf numFmtId="0" fontId="19" fillId="0" borderId="2" xfId="7" applyNumberFormat="1" applyFont="1" applyFill="1" applyBorder="1" applyAlignment="1" applyProtection="1">
      <alignment horizontal="center" vertical="center" wrapText="1"/>
    </xf>
    <xf numFmtId="0" fontId="22" fillId="0" borderId="5" xfId="7" applyNumberFormat="1" applyFont="1" applyFill="1" applyBorder="1" applyAlignment="1" applyProtection="1">
      <alignment horizontal="center" vertical="center" wrapText="1"/>
    </xf>
    <xf numFmtId="0" fontId="22" fillId="0" borderId="7" xfId="7" applyNumberFormat="1" applyFont="1" applyFill="1" applyBorder="1" applyAlignment="1" applyProtection="1">
      <alignment horizontal="center" vertical="center" wrapText="1"/>
    </xf>
    <xf numFmtId="0" fontId="2" fillId="0" borderId="0" xfId="7" applyNumberFormat="1" applyFont="1" applyFill="1" applyAlignment="1" applyProtection="1">
      <alignment horizontal="center" vertical="center"/>
    </xf>
    <xf numFmtId="0" fontId="2" fillId="0" borderId="1" xfId="7" applyNumberFormat="1"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0" fontId="15" fillId="0" borderId="4" xfId="0" applyFont="1" applyFill="1" applyBorder="1" applyAlignment="1" applyProtection="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7" xfId="0" applyFont="1" applyFill="1" applyBorder="1" applyAlignment="1">
      <alignment horizontal="center"/>
    </xf>
    <xf numFmtId="0" fontId="1" fillId="0" borderId="5" xfId="0" applyFont="1" applyFill="1" applyBorder="1" applyAlignment="1">
      <alignment horizontal="center" vertical="center" wrapText="1"/>
    </xf>
    <xf numFmtId="0" fontId="0" fillId="0" borderId="7" xfId="0" applyFont="1" applyFill="1" applyBorder="1" applyAlignment="1">
      <alignment horizontal="center" wrapText="1"/>
    </xf>
    <xf numFmtId="0" fontId="0" fillId="0" borderId="7"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8" fillId="0" borderId="0" xfId="0" applyFont="1" applyAlignment="1">
      <alignment horizontal="left"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8" fillId="0" borderId="0" xfId="0" applyFont="1" applyAlignment="1">
      <alignment horizontal="left"/>
    </xf>
    <xf numFmtId="0" fontId="5" fillId="0" borderId="1" xfId="0" applyFont="1" applyBorder="1" applyAlignment="1">
      <alignment horizontal="left"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2" fillId="0" borderId="0" xfId="3" applyFont="1" applyAlignment="1">
      <alignment horizontal="left" vertical="center"/>
    </xf>
    <xf numFmtId="0" fontId="3" fillId="0" borderId="1" xfId="2" applyFont="1" applyBorder="1" applyAlignment="1">
      <alignment horizontal="left" vertical="center"/>
    </xf>
    <xf numFmtId="0" fontId="3" fillId="0" borderId="2" xfId="3" applyFont="1" applyBorder="1" applyAlignment="1">
      <alignment horizontal="center" vertical="center"/>
    </xf>
  </cellXfs>
  <cellStyles count="10">
    <cellStyle name="百分比 2" xfId="1"/>
    <cellStyle name="常规" xfId="0" builtinId="0"/>
    <cellStyle name="常规 10" xfId="4"/>
    <cellStyle name="常规 2" xfId="5"/>
    <cellStyle name="常规 2 2" xfId="3"/>
    <cellStyle name="常规 3" xfId="6"/>
    <cellStyle name="常规 3 2" xfId="2"/>
    <cellStyle name="常规 4" xfId="7"/>
    <cellStyle name="常规 5" xfId="9"/>
    <cellStyle name="常规 6"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dimension ref="A1:B6"/>
  <sheetViews>
    <sheetView showGridLines="0" showZeros="0" workbookViewId="0">
      <selection activeCell="A16" sqref="A16"/>
    </sheetView>
  </sheetViews>
  <sheetFormatPr defaultColWidth="9" defaultRowHeight="14.25"/>
  <cols>
    <col min="1" max="1" width="148.375" style="409" customWidth="1"/>
    <col min="2" max="2" width="9" style="409" hidden="1" customWidth="1"/>
    <col min="3" max="16384" width="9" style="409"/>
  </cols>
  <sheetData>
    <row r="1" spans="1:2" ht="36.75" customHeight="1">
      <c r="A1" s="412" t="s">
        <v>0</v>
      </c>
      <c r="B1" s="409" t="s">
        <v>1</v>
      </c>
    </row>
    <row r="2" spans="1:2" ht="52.5" customHeight="1">
      <c r="A2" s="413"/>
      <c r="B2" s="409" t="s">
        <v>2</v>
      </c>
    </row>
    <row r="3" spans="1:2" ht="178.5" customHeight="1">
      <c r="A3" s="414" t="s">
        <v>3</v>
      </c>
      <c r="B3" s="409" t="s">
        <v>4</v>
      </c>
    </row>
    <row r="4" spans="1:2" ht="51.75" customHeight="1">
      <c r="A4" s="414" t="s">
        <v>0</v>
      </c>
      <c r="B4" s="409" t="s">
        <v>5</v>
      </c>
    </row>
    <row r="5" spans="1:2" ht="33" customHeight="1">
      <c r="A5" s="415"/>
      <c r="B5" s="409" t="s">
        <v>6</v>
      </c>
    </row>
    <row r="6" spans="1:2" ht="42" customHeight="1">
      <c r="A6" s="415"/>
      <c r="B6" s="409" t="s">
        <v>7</v>
      </c>
    </row>
  </sheetData>
  <phoneticPr fontId="19" type="noConversion"/>
  <printOptions horizontalCentered="1"/>
  <pageMargins left="0.75" right="0.75" top="0.97916666666666696" bottom="0.97916666666666696" header="0.50902777777777797" footer="0.50902777777777797"/>
  <pageSetup paperSize="9" orientation="landscape"/>
  <headerFooter alignWithMargins="0"/>
</worksheet>
</file>

<file path=xl/worksheets/sheet10.xml><?xml version="1.0" encoding="utf-8"?>
<worksheet xmlns="http://schemas.openxmlformats.org/spreadsheetml/2006/main" xmlns:r="http://schemas.openxmlformats.org/officeDocument/2006/relationships">
  <dimension ref="A1:AL57"/>
  <sheetViews>
    <sheetView showGridLines="0" showZeros="0" zoomScale="115" zoomScaleNormal="115" workbookViewId="0">
      <pane xSplit="2" ySplit="6" topLeftCell="M29" activePane="bottomRight" state="frozen"/>
      <selection pane="topRight"/>
      <selection pane="bottomLeft"/>
      <selection pane="bottomRight" activeCell="W56" sqref="W56"/>
    </sheetView>
  </sheetViews>
  <sheetFormatPr defaultColWidth="5.75" defaultRowHeight="14.25"/>
  <cols>
    <col min="1" max="2" width="10.875" style="200" customWidth="1"/>
    <col min="3" max="9" width="8.625" style="200" customWidth="1"/>
    <col min="10" max="10" width="8.625" style="201" customWidth="1"/>
    <col min="11" max="11" width="8.625" style="200" customWidth="1"/>
    <col min="12" max="14" width="8.625" style="201" customWidth="1"/>
    <col min="15" max="18" width="8.625" style="200" customWidth="1"/>
    <col min="19" max="22" width="8.625" style="201" customWidth="1"/>
    <col min="23" max="38" width="8.625" style="200" customWidth="1"/>
    <col min="39" max="16384" width="5.75" style="200"/>
  </cols>
  <sheetData>
    <row r="1" spans="1:38">
      <c r="A1" s="99" t="s">
        <v>1338</v>
      </c>
    </row>
    <row r="2" spans="1:38" ht="28.5" customHeight="1">
      <c r="A2" s="417" t="s">
        <v>1339</v>
      </c>
      <c r="B2" s="417"/>
      <c r="C2" s="417"/>
      <c r="D2" s="417"/>
      <c r="E2" s="417"/>
      <c r="F2" s="417"/>
      <c r="G2" s="417"/>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c r="AL2" s="417"/>
    </row>
    <row r="3" spans="1:38" ht="17.100000000000001" customHeight="1">
      <c r="A3" s="446" t="s">
        <v>26</v>
      </c>
      <c r="B3" s="446"/>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6"/>
    </row>
    <row r="4" spans="1:38" ht="31.5" customHeight="1">
      <c r="A4" s="437" t="s">
        <v>1178</v>
      </c>
      <c r="B4" s="448" t="s">
        <v>1340</v>
      </c>
      <c r="C4" s="447" t="s">
        <v>1341</v>
      </c>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row>
    <row r="5" spans="1:38" ht="69" customHeight="1">
      <c r="A5" s="439"/>
      <c r="B5" s="449"/>
      <c r="C5" s="202" t="s">
        <v>1342</v>
      </c>
      <c r="D5" s="203" t="s">
        <v>1343</v>
      </c>
      <c r="E5" s="204" t="s">
        <v>1344</v>
      </c>
      <c r="F5" s="205" t="s">
        <v>1345</v>
      </c>
      <c r="G5" s="205" t="s">
        <v>1346</v>
      </c>
      <c r="H5" s="205" t="s">
        <v>1347</v>
      </c>
      <c r="I5" s="205" t="s">
        <v>1348</v>
      </c>
      <c r="J5" s="205" t="s">
        <v>1349</v>
      </c>
      <c r="K5" s="205" t="s">
        <v>1350</v>
      </c>
      <c r="L5" s="205" t="s">
        <v>1351</v>
      </c>
      <c r="M5" s="205" t="s">
        <v>1352</v>
      </c>
      <c r="N5" s="205" t="s">
        <v>1353</v>
      </c>
      <c r="O5" s="205" t="s">
        <v>1354</v>
      </c>
      <c r="P5" s="205" t="s">
        <v>1355</v>
      </c>
      <c r="Q5" s="210" t="s">
        <v>1356</v>
      </c>
      <c r="R5" s="210" t="s">
        <v>1357</v>
      </c>
      <c r="S5" s="210" t="s">
        <v>1358</v>
      </c>
      <c r="T5" s="210" t="s">
        <v>1359</v>
      </c>
      <c r="U5" s="210" t="s">
        <v>1360</v>
      </c>
      <c r="V5" s="210" t="s">
        <v>1361</v>
      </c>
      <c r="W5" s="210" t="s">
        <v>1362</v>
      </c>
      <c r="X5" s="210" t="s">
        <v>1363</v>
      </c>
      <c r="Y5" s="210" t="s">
        <v>1364</v>
      </c>
      <c r="Z5" s="210" t="s">
        <v>1365</v>
      </c>
      <c r="AA5" s="210" t="s">
        <v>1366</v>
      </c>
      <c r="AB5" s="210" t="s">
        <v>1367</v>
      </c>
      <c r="AC5" s="210" t="s">
        <v>1368</v>
      </c>
      <c r="AD5" s="210" t="s">
        <v>1369</v>
      </c>
      <c r="AE5" s="210" t="s">
        <v>1370</v>
      </c>
      <c r="AF5" s="210" t="s">
        <v>1371</v>
      </c>
      <c r="AG5" s="210" t="s">
        <v>1372</v>
      </c>
      <c r="AH5" s="210" t="s">
        <v>1373</v>
      </c>
      <c r="AI5" s="210" t="s">
        <v>1374</v>
      </c>
      <c r="AJ5" s="210" t="s">
        <v>1375</v>
      </c>
      <c r="AK5" s="210" t="s">
        <v>1376</v>
      </c>
      <c r="AL5" s="205" t="s">
        <v>1377</v>
      </c>
    </row>
    <row r="6" spans="1:38" s="199" customFormat="1" ht="17.25" customHeight="1">
      <c r="A6" s="189" t="s">
        <v>1139</v>
      </c>
      <c r="B6" s="190">
        <f>C6+'表七(2)'!B6</f>
        <v>0</v>
      </c>
      <c r="C6" s="190">
        <f>SUM(C7:C57)</f>
        <v>0</v>
      </c>
      <c r="D6" s="190">
        <f t="shared" ref="D6:AL6" si="0">SUM(D7:D57)</f>
        <v>0</v>
      </c>
      <c r="E6" s="190">
        <f t="shared" si="0"/>
        <v>0</v>
      </c>
      <c r="F6" s="190">
        <f t="shared" si="0"/>
        <v>0</v>
      </c>
      <c r="G6" s="190">
        <f t="shared" si="0"/>
        <v>0</v>
      </c>
      <c r="H6" s="190">
        <f t="shared" si="0"/>
        <v>0</v>
      </c>
      <c r="I6" s="190">
        <f t="shared" si="0"/>
        <v>0</v>
      </c>
      <c r="J6" s="190">
        <f t="shared" si="0"/>
        <v>0</v>
      </c>
      <c r="K6" s="190">
        <f t="shared" si="0"/>
        <v>0</v>
      </c>
      <c r="L6" s="190">
        <f t="shared" si="0"/>
        <v>0</v>
      </c>
      <c r="M6" s="190">
        <f t="shared" si="0"/>
        <v>0</v>
      </c>
      <c r="N6" s="190">
        <f t="shared" si="0"/>
        <v>0</v>
      </c>
      <c r="O6" s="190">
        <f t="shared" si="0"/>
        <v>0</v>
      </c>
      <c r="P6" s="190">
        <f t="shared" si="0"/>
        <v>0</v>
      </c>
      <c r="Q6" s="190">
        <f t="shared" si="0"/>
        <v>0</v>
      </c>
      <c r="R6" s="190">
        <f t="shared" si="0"/>
        <v>0</v>
      </c>
      <c r="S6" s="190">
        <f t="shared" si="0"/>
        <v>0</v>
      </c>
      <c r="T6" s="190">
        <f t="shared" si="0"/>
        <v>0</v>
      </c>
      <c r="U6" s="190">
        <f t="shared" si="0"/>
        <v>0</v>
      </c>
      <c r="V6" s="190">
        <f t="shared" si="0"/>
        <v>0</v>
      </c>
      <c r="W6" s="190">
        <f t="shared" si="0"/>
        <v>0</v>
      </c>
      <c r="X6" s="190">
        <f t="shared" si="0"/>
        <v>0</v>
      </c>
      <c r="Y6" s="190">
        <f t="shared" si="0"/>
        <v>0</v>
      </c>
      <c r="Z6" s="190">
        <f t="shared" si="0"/>
        <v>0</v>
      </c>
      <c r="AA6" s="190">
        <f t="shared" si="0"/>
        <v>0</v>
      </c>
      <c r="AB6" s="190">
        <f t="shared" si="0"/>
        <v>0</v>
      </c>
      <c r="AC6" s="190">
        <f t="shared" si="0"/>
        <v>0</v>
      </c>
      <c r="AD6" s="190">
        <f t="shared" si="0"/>
        <v>0</v>
      </c>
      <c r="AE6" s="190">
        <f t="shared" si="0"/>
        <v>0</v>
      </c>
      <c r="AF6" s="190">
        <f t="shared" si="0"/>
        <v>0</v>
      </c>
      <c r="AG6" s="190">
        <f t="shared" si="0"/>
        <v>0</v>
      </c>
      <c r="AH6" s="190">
        <f t="shared" si="0"/>
        <v>0</v>
      </c>
      <c r="AI6" s="190">
        <f t="shared" si="0"/>
        <v>0</v>
      </c>
      <c r="AJ6" s="190">
        <f t="shared" si="0"/>
        <v>0</v>
      </c>
      <c r="AK6" s="190">
        <f t="shared" si="0"/>
        <v>0</v>
      </c>
      <c r="AL6" s="190">
        <f t="shared" si="0"/>
        <v>0</v>
      </c>
    </row>
    <row r="7" spans="1:38" s="199" customFormat="1" ht="17.25" customHeight="1">
      <c r="A7" s="206" t="s">
        <v>1210</v>
      </c>
      <c r="B7" s="190">
        <f>C7+'表七(2)'!B7</f>
        <v>0</v>
      </c>
      <c r="C7" s="192">
        <f>SUM(D7:AL7)</f>
        <v>0</v>
      </c>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row>
    <row r="8" spans="1:38" s="199" customFormat="1" ht="17.25" customHeight="1">
      <c r="A8" s="206" t="s">
        <v>1219</v>
      </c>
      <c r="B8" s="190">
        <f>C8+'表七(2)'!B8</f>
        <v>0</v>
      </c>
      <c r="C8" s="192">
        <f t="shared" ref="C8:C39" si="1">SUM(D8:AL8)</f>
        <v>0</v>
      </c>
      <c r="D8" s="193"/>
      <c r="E8" s="193"/>
      <c r="F8" s="193"/>
      <c r="G8" s="193"/>
      <c r="H8" s="193"/>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row>
    <row r="9" spans="1:38" s="199" customFormat="1" ht="17.25" customHeight="1">
      <c r="A9" s="194" t="s">
        <v>1220</v>
      </c>
      <c r="B9" s="190">
        <f>C9+'表七(2)'!B9</f>
        <v>0</v>
      </c>
      <c r="C9" s="192">
        <f t="shared" si="1"/>
        <v>0</v>
      </c>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row>
    <row r="10" spans="1:38" s="199" customFormat="1" ht="17.25" customHeight="1">
      <c r="A10" s="206" t="s">
        <v>1221</v>
      </c>
      <c r="B10" s="190">
        <f>C10+'表七(2)'!B10</f>
        <v>0</v>
      </c>
      <c r="C10" s="192">
        <f t="shared" si="1"/>
        <v>0</v>
      </c>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row>
    <row r="11" spans="1:38" s="199" customFormat="1" ht="17.25" customHeight="1">
      <c r="A11" s="206" t="s">
        <v>1222</v>
      </c>
      <c r="B11" s="190">
        <f>C11+'表七(2)'!B11</f>
        <v>0</v>
      </c>
      <c r="C11" s="192">
        <f t="shared" si="1"/>
        <v>0</v>
      </c>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row>
    <row r="12" spans="1:38" s="199" customFormat="1" ht="17.25" customHeight="1">
      <c r="A12" s="206" t="s">
        <v>1223</v>
      </c>
      <c r="B12" s="190">
        <f>C12+'表七(2)'!B12</f>
        <v>0</v>
      </c>
      <c r="C12" s="192">
        <f t="shared" si="1"/>
        <v>0</v>
      </c>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row>
    <row r="13" spans="1:38" s="199" customFormat="1" ht="17.25" customHeight="1">
      <c r="A13" s="207" t="s">
        <v>1229</v>
      </c>
      <c r="B13" s="190">
        <f>C13+'表七(2)'!B13</f>
        <v>0</v>
      </c>
      <c r="C13" s="192">
        <f t="shared" si="1"/>
        <v>0</v>
      </c>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row>
    <row r="14" spans="1:38" s="199" customFormat="1" ht="17.25" customHeight="1">
      <c r="A14" s="207" t="s">
        <v>1230</v>
      </c>
      <c r="B14" s="190">
        <f>C14+'表七(2)'!B14</f>
        <v>0</v>
      </c>
      <c r="C14" s="192">
        <f t="shared" si="1"/>
        <v>0</v>
      </c>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row>
    <row r="15" spans="1:38" s="199" customFormat="1" ht="17.25" customHeight="1">
      <c r="A15" s="207" t="s">
        <v>1231</v>
      </c>
      <c r="B15" s="190">
        <f>C15+'表七(2)'!B15</f>
        <v>0</v>
      </c>
      <c r="C15" s="192">
        <f t="shared" si="1"/>
        <v>0</v>
      </c>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row>
    <row r="16" spans="1:38" s="199" customFormat="1" ht="17.25" customHeight="1">
      <c r="A16" s="208" t="s">
        <v>1232</v>
      </c>
      <c r="B16" s="190">
        <f>C16+'表七(2)'!B16</f>
        <v>0</v>
      </c>
      <c r="C16" s="192">
        <f t="shared" si="1"/>
        <v>0</v>
      </c>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row>
    <row r="17" spans="1:38" s="199" customFormat="1" ht="17.25" customHeight="1">
      <c r="A17" s="206" t="s">
        <v>1233</v>
      </c>
      <c r="B17" s="190">
        <f>C17+'表七(2)'!B17</f>
        <v>0</v>
      </c>
      <c r="C17" s="192">
        <f t="shared" si="1"/>
        <v>0</v>
      </c>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row>
    <row r="18" spans="1:38" s="199" customFormat="1" ht="15.95" customHeight="1">
      <c r="A18" s="208" t="s">
        <v>1234</v>
      </c>
      <c r="B18" s="190">
        <f>C18+'表七(2)'!B18</f>
        <v>0</v>
      </c>
      <c r="C18" s="192">
        <f t="shared" si="1"/>
        <v>0</v>
      </c>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row>
    <row r="19" spans="1:38" s="199" customFormat="1" ht="15.95" customHeight="1">
      <c r="A19" s="209" t="s">
        <v>1239</v>
      </c>
      <c r="B19" s="190">
        <f>C19+'表七(2)'!B19</f>
        <v>0</v>
      </c>
      <c r="C19" s="192">
        <f t="shared" si="1"/>
        <v>0</v>
      </c>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row>
    <row r="20" spans="1:38" s="199" customFormat="1" ht="15.95" customHeight="1">
      <c r="A20" s="209" t="s">
        <v>1240</v>
      </c>
      <c r="B20" s="190">
        <f>C20+'表七(2)'!B20</f>
        <v>0</v>
      </c>
      <c r="C20" s="192">
        <f t="shared" si="1"/>
        <v>0</v>
      </c>
      <c r="D20" s="193"/>
      <c r="E20" s="193"/>
      <c r="F20" s="193"/>
      <c r="G20" s="193"/>
      <c r="H20" s="193"/>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row>
    <row r="21" spans="1:38" s="199" customFormat="1" ht="15.95" customHeight="1">
      <c r="A21" s="209" t="s">
        <v>1241</v>
      </c>
      <c r="B21" s="190">
        <f>C21+'表七(2)'!B21</f>
        <v>0</v>
      </c>
      <c r="C21" s="192">
        <f t="shared" si="1"/>
        <v>0</v>
      </c>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row>
    <row r="22" spans="1:38" s="199" customFormat="1" ht="15.95" customHeight="1">
      <c r="A22" s="209" t="s">
        <v>1242</v>
      </c>
      <c r="B22" s="190">
        <f>C22+'表七(2)'!B22</f>
        <v>0</v>
      </c>
      <c r="C22" s="192">
        <f t="shared" si="1"/>
        <v>0</v>
      </c>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row>
    <row r="23" spans="1:38" s="199" customFormat="1" ht="15.95" customHeight="1">
      <c r="A23" s="209" t="s">
        <v>1243</v>
      </c>
      <c r="B23" s="190">
        <f>C23+'表七(2)'!B23</f>
        <v>0</v>
      </c>
      <c r="C23" s="192">
        <f t="shared" si="1"/>
        <v>0</v>
      </c>
      <c r="D23" s="193"/>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row>
    <row r="24" spans="1:38" s="199" customFormat="1" ht="15.95" customHeight="1">
      <c r="A24" s="209" t="s">
        <v>1247</v>
      </c>
      <c r="B24" s="190">
        <f>C24+'表七(2)'!B24</f>
        <v>0</v>
      </c>
      <c r="C24" s="192">
        <f t="shared" si="1"/>
        <v>0</v>
      </c>
      <c r="D24" s="193"/>
      <c r="E24" s="193"/>
      <c r="F24" s="193"/>
      <c r="G24" s="193"/>
      <c r="H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row>
    <row r="25" spans="1:38" s="199" customFormat="1" ht="15.95" customHeight="1">
      <c r="A25" s="209" t="s">
        <v>1248</v>
      </c>
      <c r="B25" s="190">
        <f>C25+'表七(2)'!B25</f>
        <v>0</v>
      </c>
      <c r="C25" s="192">
        <f t="shared" si="1"/>
        <v>0</v>
      </c>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row>
    <row r="26" spans="1:38" s="199" customFormat="1" ht="15.95" customHeight="1">
      <c r="A26" s="209" t="s">
        <v>1249</v>
      </c>
      <c r="B26" s="190">
        <f>C26+'表七(2)'!B26</f>
        <v>0</v>
      </c>
      <c r="C26" s="192">
        <f t="shared" si="1"/>
        <v>0</v>
      </c>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row>
    <row r="27" spans="1:38">
      <c r="A27" s="209" t="s">
        <v>1254</v>
      </c>
      <c r="B27" s="190">
        <f>C27+'表七(2)'!B27</f>
        <v>0</v>
      </c>
      <c r="C27" s="192">
        <f t="shared" si="1"/>
        <v>0</v>
      </c>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row>
    <row r="28" spans="1:38">
      <c r="A28" s="209" t="s">
        <v>1255</v>
      </c>
      <c r="B28" s="190">
        <f>C28+'表七(2)'!B28</f>
        <v>0</v>
      </c>
      <c r="C28" s="192">
        <f t="shared" si="1"/>
        <v>0</v>
      </c>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row>
    <row r="29" spans="1:38">
      <c r="A29" s="209" t="s">
        <v>1256</v>
      </c>
      <c r="B29" s="190">
        <f>C29+'表七(2)'!B29</f>
        <v>0</v>
      </c>
      <c r="C29" s="192">
        <f t="shared" si="1"/>
        <v>0</v>
      </c>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row>
    <row r="30" spans="1:38">
      <c r="A30" s="209" t="s">
        <v>1257</v>
      </c>
      <c r="B30" s="190">
        <f>C30+'表七(2)'!B30</f>
        <v>0</v>
      </c>
      <c r="C30" s="192">
        <f t="shared" si="1"/>
        <v>0</v>
      </c>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row>
    <row r="31" spans="1:38">
      <c r="A31" s="209" t="s">
        <v>1258</v>
      </c>
      <c r="B31" s="190">
        <f>C31+'表七(2)'!B31</f>
        <v>0</v>
      </c>
      <c r="C31" s="192">
        <f t="shared" si="1"/>
        <v>0</v>
      </c>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row>
    <row r="32" spans="1:38">
      <c r="A32" s="209" t="s">
        <v>1259</v>
      </c>
      <c r="B32" s="190">
        <f>C32+'表七(2)'!B32</f>
        <v>0</v>
      </c>
      <c r="C32" s="192">
        <f t="shared" si="1"/>
        <v>0</v>
      </c>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row>
    <row r="33" spans="1:38">
      <c r="A33" s="209" t="s">
        <v>1262</v>
      </c>
      <c r="B33" s="190">
        <f>C33+'表七(2)'!B33</f>
        <v>0</v>
      </c>
      <c r="C33" s="192">
        <f t="shared" si="1"/>
        <v>0</v>
      </c>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row>
    <row r="34" spans="1:38">
      <c r="A34" s="209" t="s">
        <v>1263</v>
      </c>
      <c r="B34" s="190">
        <f>C34+'表七(2)'!B34</f>
        <v>0</v>
      </c>
      <c r="C34" s="192">
        <f t="shared" si="1"/>
        <v>0</v>
      </c>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row>
    <row r="35" spans="1:38">
      <c r="A35" s="209" t="s">
        <v>1264</v>
      </c>
      <c r="B35" s="190">
        <f>C35+'表七(2)'!B35</f>
        <v>0</v>
      </c>
      <c r="C35" s="192">
        <f t="shared" si="1"/>
        <v>0</v>
      </c>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row>
    <row r="36" spans="1:38">
      <c r="A36" s="209" t="s">
        <v>1265</v>
      </c>
      <c r="B36" s="190">
        <f>C36+'表七(2)'!B36</f>
        <v>0</v>
      </c>
      <c r="C36" s="192">
        <f t="shared" si="1"/>
        <v>0</v>
      </c>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row>
    <row r="37" spans="1:38">
      <c r="A37" s="209" t="s">
        <v>1266</v>
      </c>
      <c r="B37" s="190">
        <f>C37+'表七(2)'!B37</f>
        <v>0</v>
      </c>
      <c r="C37" s="192">
        <f t="shared" si="1"/>
        <v>0</v>
      </c>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row>
    <row r="38" spans="1:38">
      <c r="A38" s="209" t="s">
        <v>1267</v>
      </c>
      <c r="B38" s="190">
        <f>C38+'表七(2)'!B38</f>
        <v>0</v>
      </c>
      <c r="C38" s="192">
        <f t="shared" si="1"/>
        <v>0</v>
      </c>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row>
    <row r="39" spans="1:38">
      <c r="A39" s="209" t="s">
        <v>1270</v>
      </c>
      <c r="B39" s="190">
        <f>C39+'表七(2)'!B39</f>
        <v>0</v>
      </c>
      <c r="C39" s="192">
        <f t="shared" si="1"/>
        <v>0</v>
      </c>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row>
    <row r="40" spans="1:38">
      <c r="A40" s="209" t="s">
        <v>1271</v>
      </c>
      <c r="B40" s="190">
        <f>C40+'表七(2)'!B40</f>
        <v>0</v>
      </c>
      <c r="C40" s="192">
        <f t="shared" ref="C40:C57" si="2">SUM(D40:AL40)</f>
        <v>0</v>
      </c>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row>
    <row r="41" spans="1:38">
      <c r="A41" s="209" t="s">
        <v>1272</v>
      </c>
      <c r="B41" s="190">
        <f>C41+'表七(2)'!B41</f>
        <v>0</v>
      </c>
      <c r="C41" s="192">
        <f t="shared" si="2"/>
        <v>0</v>
      </c>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row>
    <row r="42" spans="1:38">
      <c r="A42" s="209" t="s">
        <v>1273</v>
      </c>
      <c r="B42" s="190">
        <f>C42+'表七(2)'!B42</f>
        <v>0</v>
      </c>
      <c r="C42" s="192">
        <f t="shared" si="2"/>
        <v>0</v>
      </c>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row>
    <row r="43" spans="1:38">
      <c r="A43" s="209" t="s">
        <v>1274</v>
      </c>
      <c r="B43" s="190">
        <f>C43+'表七(2)'!B43</f>
        <v>0</v>
      </c>
      <c r="C43" s="192">
        <f t="shared" si="2"/>
        <v>0</v>
      </c>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row>
    <row r="44" spans="1:38">
      <c r="A44" s="209" t="s">
        <v>1277</v>
      </c>
      <c r="B44" s="190">
        <f>C44+'表七(2)'!B44</f>
        <v>0</v>
      </c>
      <c r="C44" s="192">
        <f t="shared" si="2"/>
        <v>0</v>
      </c>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row>
    <row r="45" spans="1:38">
      <c r="A45" s="209" t="s">
        <v>1278</v>
      </c>
      <c r="B45" s="190">
        <f>C45+'表七(2)'!B45</f>
        <v>0</v>
      </c>
      <c r="C45" s="192">
        <f t="shared" si="2"/>
        <v>0</v>
      </c>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row>
    <row r="46" spans="1:38">
      <c r="A46" s="209" t="s">
        <v>1279</v>
      </c>
      <c r="B46" s="190">
        <f>C46+'表七(2)'!B46</f>
        <v>0</v>
      </c>
      <c r="C46" s="192">
        <f t="shared" si="2"/>
        <v>0</v>
      </c>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row>
    <row r="47" spans="1:38">
      <c r="A47" s="209" t="s">
        <v>1280</v>
      </c>
      <c r="B47" s="190">
        <f>C47+'表七(2)'!B47</f>
        <v>0</v>
      </c>
      <c r="C47" s="192">
        <f t="shared" si="2"/>
        <v>0</v>
      </c>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row>
    <row r="48" spans="1:38">
      <c r="A48" s="209" t="s">
        <v>1281</v>
      </c>
      <c r="B48" s="190">
        <f>C48+'表七(2)'!B48</f>
        <v>0</v>
      </c>
      <c r="C48" s="192">
        <f t="shared" si="2"/>
        <v>0</v>
      </c>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row>
    <row r="49" spans="1:38">
      <c r="A49" s="209" t="s">
        <v>1283</v>
      </c>
      <c r="B49" s="190">
        <f>C49+'表七(2)'!B49</f>
        <v>0</v>
      </c>
      <c r="C49" s="192">
        <f t="shared" si="2"/>
        <v>0</v>
      </c>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row>
    <row r="50" spans="1:38">
      <c r="A50" s="209" t="s">
        <v>1284</v>
      </c>
      <c r="B50" s="190">
        <f>C50+'表七(2)'!B50</f>
        <v>0</v>
      </c>
      <c r="C50" s="192">
        <f t="shared" si="2"/>
        <v>0</v>
      </c>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row>
    <row r="51" spans="1:38">
      <c r="A51" s="209" t="s">
        <v>1285</v>
      </c>
      <c r="B51" s="190">
        <f>C51+'表七(2)'!B51</f>
        <v>0</v>
      </c>
      <c r="C51" s="192">
        <f t="shared" si="2"/>
        <v>0</v>
      </c>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row>
    <row r="52" spans="1:38">
      <c r="A52" s="209" t="s">
        <v>1286</v>
      </c>
      <c r="B52" s="190">
        <f>C52+'表七(2)'!B52</f>
        <v>0</v>
      </c>
      <c r="C52" s="192">
        <f t="shared" si="2"/>
        <v>0</v>
      </c>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row>
    <row r="53" spans="1:38">
      <c r="A53" s="209" t="s">
        <v>1287</v>
      </c>
      <c r="B53" s="190">
        <f>C53+'表七(2)'!B53</f>
        <v>0</v>
      </c>
      <c r="C53" s="192">
        <f t="shared" si="2"/>
        <v>0</v>
      </c>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row>
    <row r="54" spans="1:38">
      <c r="A54" s="209" t="s">
        <v>1288</v>
      </c>
      <c r="B54" s="190">
        <f>C54+'表七(2)'!B54</f>
        <v>0</v>
      </c>
      <c r="C54" s="192">
        <f t="shared" si="2"/>
        <v>0</v>
      </c>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row>
    <row r="55" spans="1:38">
      <c r="A55" s="209" t="s">
        <v>1289</v>
      </c>
      <c r="B55" s="190">
        <f>C55+'表七(2)'!B55</f>
        <v>0</v>
      </c>
      <c r="C55" s="192">
        <f t="shared" si="2"/>
        <v>0</v>
      </c>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row>
    <row r="56" spans="1:38">
      <c r="A56" s="209" t="s">
        <v>1290</v>
      </c>
      <c r="B56" s="190">
        <f>C56+'表七(2)'!B56</f>
        <v>0</v>
      </c>
      <c r="C56" s="192">
        <f t="shared" si="2"/>
        <v>0</v>
      </c>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row>
    <row r="57" spans="1:38">
      <c r="A57" s="209" t="s">
        <v>1291</v>
      </c>
      <c r="B57" s="190">
        <f>C57+'表七(2)'!B57</f>
        <v>0</v>
      </c>
      <c r="C57" s="192">
        <f t="shared" si="2"/>
        <v>0</v>
      </c>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row>
  </sheetData>
  <sheetProtection password="CC1D" sheet="1" objects="1"/>
  <mergeCells count="5">
    <mergeCell ref="A2:AL2"/>
    <mergeCell ref="A3:AL3"/>
    <mergeCell ref="C4:AL4"/>
    <mergeCell ref="A4:A5"/>
    <mergeCell ref="B4:B5"/>
  </mergeCells>
  <phoneticPr fontId="19" type="noConversion"/>
  <printOptions horizontalCentered="1"/>
  <pageMargins left="0.47152777777777799" right="0.47152777777777799" top="0.59027777777777801" bottom="0.47152777777777799" header="0.31388888888888899" footer="0.31388888888888899"/>
  <pageSetup paperSize="9" scale="85" orientation="landscape"/>
</worksheet>
</file>

<file path=xl/worksheets/sheet11.xml><?xml version="1.0" encoding="utf-8"?>
<worksheet xmlns="http://schemas.openxmlformats.org/spreadsheetml/2006/main" xmlns:r="http://schemas.openxmlformats.org/officeDocument/2006/relationships">
  <dimension ref="A1:W57"/>
  <sheetViews>
    <sheetView showGridLines="0" showZeros="0" workbookViewId="0">
      <pane xSplit="1" ySplit="5" topLeftCell="G6" activePane="bottomRight" state="frozen"/>
      <selection pane="topRight"/>
      <selection pane="bottomLeft"/>
      <selection pane="bottomRight" activeCell="V18" sqref="V18"/>
    </sheetView>
  </sheetViews>
  <sheetFormatPr defaultColWidth="5.75" defaultRowHeight="14.25"/>
  <cols>
    <col min="1" max="1" width="12.875" style="180" customWidth="1"/>
    <col min="2" max="10" width="10.5" style="180" customWidth="1"/>
    <col min="11" max="11" width="10.5" style="181" customWidth="1"/>
    <col min="12" max="15" width="10.5" style="180" customWidth="1"/>
    <col min="16" max="16" width="10.5" style="181" customWidth="1"/>
    <col min="17" max="24" width="10.5" style="180" customWidth="1"/>
    <col min="25" max="16384" width="5.75" style="180"/>
  </cols>
  <sheetData>
    <row r="1" spans="1:23">
      <c r="A1" s="182" t="s">
        <v>1378</v>
      </c>
    </row>
    <row r="2" spans="1:23" ht="33.950000000000003" customHeight="1">
      <c r="A2" s="183" t="s">
        <v>0</v>
      </c>
      <c r="B2" s="450" t="s">
        <v>1339</v>
      </c>
      <c r="C2" s="450"/>
      <c r="D2" s="450"/>
      <c r="E2" s="450"/>
      <c r="F2" s="450"/>
      <c r="G2" s="450"/>
      <c r="H2" s="450"/>
      <c r="I2" s="450"/>
      <c r="J2" s="450"/>
      <c r="K2" s="450"/>
      <c r="L2" s="450"/>
      <c r="M2" s="450"/>
      <c r="N2" s="450"/>
      <c r="O2" s="450"/>
      <c r="P2" s="450"/>
      <c r="Q2" s="450"/>
      <c r="R2" s="450"/>
      <c r="S2" s="450"/>
      <c r="T2" s="450"/>
      <c r="U2" s="450"/>
      <c r="V2" s="184"/>
      <c r="W2" s="183"/>
    </row>
    <row r="3" spans="1:23" ht="17.100000000000001" customHeight="1">
      <c r="A3" s="185"/>
      <c r="B3" s="451"/>
      <c r="C3" s="451"/>
      <c r="D3" s="451"/>
      <c r="E3" s="451"/>
      <c r="F3" s="451"/>
      <c r="G3" s="451"/>
      <c r="H3" s="451"/>
      <c r="I3" s="451"/>
      <c r="J3" s="451"/>
      <c r="K3" s="451"/>
      <c r="L3" s="451"/>
      <c r="M3" s="451"/>
      <c r="N3" s="451"/>
      <c r="O3" s="451"/>
      <c r="P3" s="451"/>
      <c r="Q3" s="451"/>
      <c r="R3" s="451"/>
      <c r="S3" s="451"/>
      <c r="T3" s="451"/>
      <c r="U3" s="451"/>
      <c r="V3" s="198"/>
      <c r="W3" s="185" t="s">
        <v>26</v>
      </c>
    </row>
    <row r="4" spans="1:23" ht="31.5" customHeight="1">
      <c r="A4" s="437" t="s">
        <v>1178</v>
      </c>
      <c r="B4" s="447" t="s">
        <v>1379</v>
      </c>
      <c r="C4" s="447"/>
      <c r="D4" s="447"/>
      <c r="E4" s="447"/>
      <c r="F4" s="447"/>
      <c r="G4" s="447"/>
      <c r="H4" s="447"/>
      <c r="I4" s="447"/>
      <c r="J4" s="447"/>
      <c r="K4" s="447"/>
      <c r="L4" s="447"/>
      <c r="M4" s="447"/>
      <c r="N4" s="447"/>
      <c r="O4" s="447"/>
      <c r="P4" s="447"/>
      <c r="Q4" s="447"/>
      <c r="R4" s="447"/>
      <c r="S4" s="447"/>
      <c r="T4" s="447"/>
      <c r="U4" s="447"/>
      <c r="V4" s="447"/>
      <c r="W4" s="447"/>
    </row>
    <row r="5" spans="1:23" s="178" customFormat="1" ht="72.75" customHeight="1">
      <c r="A5" s="438"/>
      <c r="B5" s="187" t="s">
        <v>1380</v>
      </c>
      <c r="C5" s="188" t="s">
        <v>1296</v>
      </c>
      <c r="D5" s="188" t="s">
        <v>1297</v>
      </c>
      <c r="E5" s="188" t="s">
        <v>1298</v>
      </c>
      <c r="F5" s="188" t="s">
        <v>1299</v>
      </c>
      <c r="G5" s="188" t="s">
        <v>1300</v>
      </c>
      <c r="H5" s="188" t="s">
        <v>1301</v>
      </c>
      <c r="I5" s="188" t="s">
        <v>1302</v>
      </c>
      <c r="J5" s="188" t="s">
        <v>1303</v>
      </c>
      <c r="K5" s="188" t="s">
        <v>1381</v>
      </c>
      <c r="L5" s="188" t="s">
        <v>1382</v>
      </c>
      <c r="M5" s="188" t="s">
        <v>1383</v>
      </c>
      <c r="N5" s="188" t="s">
        <v>1307</v>
      </c>
      <c r="O5" s="188" t="s">
        <v>1308</v>
      </c>
      <c r="P5" s="188" t="s">
        <v>1309</v>
      </c>
      <c r="Q5" s="188" t="s">
        <v>1310</v>
      </c>
      <c r="R5" s="188" t="s">
        <v>1311</v>
      </c>
      <c r="S5" s="188" t="s">
        <v>1384</v>
      </c>
      <c r="T5" s="188" t="s">
        <v>1385</v>
      </c>
      <c r="U5" s="188" t="s">
        <v>1315</v>
      </c>
      <c r="V5" s="188" t="s">
        <v>1316</v>
      </c>
      <c r="W5" s="188" t="s">
        <v>1386</v>
      </c>
    </row>
    <row r="6" spans="1:23" s="179" customFormat="1" ht="17.25" customHeight="1">
      <c r="A6" s="189" t="s">
        <v>1139</v>
      </c>
      <c r="B6" s="190">
        <f>SUM(B7:B57)</f>
        <v>0</v>
      </c>
      <c r="C6" s="190">
        <f t="shared" ref="C6:W6" si="0">SUM(C7:C57)</f>
        <v>0</v>
      </c>
      <c r="D6" s="190">
        <f t="shared" si="0"/>
        <v>0</v>
      </c>
      <c r="E6" s="190">
        <f t="shared" si="0"/>
        <v>0</v>
      </c>
      <c r="F6" s="190">
        <f t="shared" si="0"/>
        <v>0</v>
      </c>
      <c r="G6" s="190">
        <f t="shared" si="0"/>
        <v>0</v>
      </c>
      <c r="H6" s="190">
        <f t="shared" si="0"/>
        <v>0</v>
      </c>
      <c r="I6" s="190">
        <f t="shared" si="0"/>
        <v>0</v>
      </c>
      <c r="J6" s="190">
        <f t="shared" si="0"/>
        <v>0</v>
      </c>
      <c r="K6" s="190">
        <f t="shared" si="0"/>
        <v>0</v>
      </c>
      <c r="L6" s="190">
        <f t="shared" si="0"/>
        <v>0</v>
      </c>
      <c r="M6" s="190">
        <f t="shared" si="0"/>
        <v>0</v>
      </c>
      <c r="N6" s="190">
        <f t="shared" si="0"/>
        <v>0</v>
      </c>
      <c r="O6" s="190">
        <f t="shared" si="0"/>
        <v>0</v>
      </c>
      <c r="P6" s="190">
        <f t="shared" si="0"/>
        <v>0</v>
      </c>
      <c r="Q6" s="190">
        <f t="shared" si="0"/>
        <v>0</v>
      </c>
      <c r="R6" s="190">
        <f t="shared" si="0"/>
        <v>0</v>
      </c>
      <c r="S6" s="190">
        <f t="shared" si="0"/>
        <v>0</v>
      </c>
      <c r="T6" s="190">
        <f t="shared" si="0"/>
        <v>0</v>
      </c>
      <c r="U6" s="190">
        <f t="shared" si="0"/>
        <v>0</v>
      </c>
      <c r="V6" s="190">
        <f t="shared" si="0"/>
        <v>0</v>
      </c>
      <c r="W6" s="190">
        <f t="shared" si="0"/>
        <v>0</v>
      </c>
    </row>
    <row r="7" spans="1:23" s="179" customFormat="1" ht="17.25" customHeight="1">
      <c r="A7" s="191" t="s">
        <v>1210</v>
      </c>
      <c r="B7" s="192">
        <f>SUM(C7:W7)</f>
        <v>0</v>
      </c>
      <c r="C7" s="193"/>
      <c r="D7" s="193"/>
      <c r="E7" s="193"/>
      <c r="F7" s="193"/>
      <c r="G7" s="193"/>
      <c r="H7" s="193"/>
      <c r="I7" s="193"/>
      <c r="J7" s="193"/>
      <c r="K7" s="193"/>
      <c r="L7" s="193"/>
      <c r="M7" s="193"/>
      <c r="N7" s="193"/>
      <c r="O7" s="193"/>
      <c r="P7" s="193"/>
      <c r="Q7" s="193"/>
      <c r="R7" s="193"/>
      <c r="S7" s="193"/>
      <c r="T7" s="193"/>
      <c r="U7" s="193"/>
      <c r="V7" s="193"/>
      <c r="W7" s="193"/>
    </row>
    <row r="8" spans="1:23" s="179" customFormat="1" ht="17.25" customHeight="1">
      <c r="A8" s="191" t="s">
        <v>1219</v>
      </c>
      <c r="B8" s="192">
        <f t="shared" ref="B8:B39" si="1">SUM(C8:W8)</f>
        <v>0</v>
      </c>
      <c r="C8" s="193"/>
      <c r="D8" s="193"/>
      <c r="E8" s="193"/>
      <c r="F8" s="193"/>
      <c r="G8" s="193"/>
      <c r="H8" s="193"/>
      <c r="I8" s="193"/>
      <c r="J8" s="193"/>
      <c r="K8" s="193"/>
      <c r="L8" s="193"/>
      <c r="M8" s="193"/>
      <c r="N8" s="193"/>
      <c r="O8" s="193"/>
      <c r="P8" s="193"/>
      <c r="Q8" s="193"/>
      <c r="R8" s="193"/>
      <c r="S8" s="193"/>
      <c r="T8" s="193"/>
      <c r="U8" s="193"/>
      <c r="V8" s="193"/>
      <c r="W8" s="193"/>
    </row>
    <row r="9" spans="1:23" s="179" customFormat="1" ht="17.25" customHeight="1">
      <c r="A9" s="194" t="s">
        <v>1220</v>
      </c>
      <c r="B9" s="192">
        <f t="shared" si="1"/>
        <v>0</v>
      </c>
      <c r="C9" s="193"/>
      <c r="D9" s="193"/>
      <c r="E9" s="193"/>
      <c r="F9" s="193"/>
      <c r="G9" s="193"/>
      <c r="H9" s="193"/>
      <c r="I9" s="193"/>
      <c r="J9" s="193"/>
      <c r="K9" s="193"/>
      <c r="L9" s="193"/>
      <c r="M9" s="193"/>
      <c r="N9" s="193"/>
      <c r="O9" s="193"/>
      <c r="P9" s="193"/>
      <c r="Q9" s="193"/>
      <c r="R9" s="193"/>
      <c r="S9" s="193"/>
      <c r="T9" s="193"/>
      <c r="U9" s="193"/>
      <c r="V9" s="193"/>
      <c r="W9" s="193"/>
    </row>
    <row r="10" spans="1:23" s="179" customFormat="1" ht="17.25" customHeight="1">
      <c r="A10" s="191" t="s">
        <v>1221</v>
      </c>
      <c r="B10" s="192">
        <f t="shared" si="1"/>
        <v>0</v>
      </c>
      <c r="C10" s="193"/>
      <c r="D10" s="193"/>
      <c r="E10" s="193"/>
      <c r="F10" s="193"/>
      <c r="G10" s="193"/>
      <c r="H10" s="193"/>
      <c r="I10" s="193"/>
      <c r="J10" s="193"/>
      <c r="K10" s="193"/>
      <c r="L10" s="193"/>
      <c r="M10" s="193"/>
      <c r="N10" s="193"/>
      <c r="O10" s="193"/>
      <c r="P10" s="193"/>
      <c r="Q10" s="193"/>
      <c r="R10" s="193"/>
      <c r="S10" s="193"/>
      <c r="T10" s="193"/>
      <c r="U10" s="193"/>
      <c r="V10" s="193"/>
      <c r="W10" s="193"/>
    </row>
    <row r="11" spans="1:23" s="179" customFormat="1" ht="17.25" customHeight="1">
      <c r="A11" s="191" t="s">
        <v>1222</v>
      </c>
      <c r="B11" s="192">
        <f t="shared" si="1"/>
        <v>0</v>
      </c>
      <c r="C11" s="193"/>
      <c r="D11" s="193"/>
      <c r="E11" s="193"/>
      <c r="F11" s="193"/>
      <c r="G11" s="193"/>
      <c r="H11" s="193"/>
      <c r="I11" s="193"/>
      <c r="J11" s="193"/>
      <c r="K11" s="193"/>
      <c r="L11" s="193"/>
      <c r="M11" s="193"/>
      <c r="N11" s="193"/>
      <c r="O11" s="193"/>
      <c r="P11" s="193"/>
      <c r="Q11" s="193"/>
      <c r="R11" s="193"/>
      <c r="S11" s="193"/>
      <c r="T11" s="193"/>
      <c r="U11" s="193"/>
      <c r="V11" s="193"/>
      <c r="W11" s="193"/>
    </row>
    <row r="12" spans="1:23" s="179" customFormat="1" ht="17.25" customHeight="1">
      <c r="A12" s="191" t="s">
        <v>1223</v>
      </c>
      <c r="B12" s="192">
        <f t="shared" si="1"/>
        <v>0</v>
      </c>
      <c r="C12" s="193"/>
      <c r="D12" s="193"/>
      <c r="E12" s="193"/>
      <c r="F12" s="193"/>
      <c r="G12" s="193"/>
      <c r="H12" s="193"/>
      <c r="I12" s="193"/>
      <c r="J12" s="193"/>
      <c r="K12" s="193"/>
      <c r="L12" s="193"/>
      <c r="M12" s="193"/>
      <c r="N12" s="193"/>
      <c r="O12" s="193"/>
      <c r="P12" s="193"/>
      <c r="Q12" s="193"/>
      <c r="R12" s="193"/>
      <c r="S12" s="193"/>
      <c r="T12" s="193"/>
      <c r="U12" s="193"/>
      <c r="V12" s="193"/>
      <c r="W12" s="193"/>
    </row>
    <row r="13" spans="1:23" s="179" customFormat="1" ht="17.25" customHeight="1">
      <c r="A13" s="195" t="s">
        <v>1229</v>
      </c>
      <c r="B13" s="192">
        <f t="shared" si="1"/>
        <v>0</v>
      </c>
      <c r="C13" s="193"/>
      <c r="D13" s="193"/>
      <c r="E13" s="193"/>
      <c r="F13" s="193"/>
      <c r="G13" s="193"/>
      <c r="H13" s="193"/>
      <c r="I13" s="193"/>
      <c r="J13" s="193"/>
      <c r="K13" s="193"/>
      <c r="L13" s="193"/>
      <c r="M13" s="193"/>
      <c r="N13" s="193"/>
      <c r="O13" s="193"/>
      <c r="P13" s="193"/>
      <c r="Q13" s="193"/>
      <c r="R13" s="193"/>
      <c r="S13" s="193"/>
      <c r="T13" s="193"/>
      <c r="U13" s="193"/>
      <c r="V13" s="193"/>
      <c r="W13" s="193"/>
    </row>
    <row r="14" spans="1:23" s="179" customFormat="1" ht="17.25" customHeight="1">
      <c r="A14" s="195" t="s">
        <v>1230</v>
      </c>
      <c r="B14" s="192">
        <f t="shared" si="1"/>
        <v>0</v>
      </c>
      <c r="C14" s="193"/>
      <c r="D14" s="193"/>
      <c r="E14" s="193"/>
      <c r="F14" s="193"/>
      <c r="G14" s="193"/>
      <c r="H14" s="193"/>
      <c r="I14" s="193"/>
      <c r="J14" s="193"/>
      <c r="K14" s="193"/>
      <c r="L14" s="193"/>
      <c r="M14" s="193"/>
      <c r="N14" s="193"/>
      <c r="O14" s="193"/>
      <c r="P14" s="193"/>
      <c r="Q14" s="193"/>
      <c r="R14" s="193"/>
      <c r="S14" s="193"/>
      <c r="T14" s="193"/>
      <c r="U14" s="193"/>
      <c r="V14" s="193"/>
      <c r="W14" s="193"/>
    </row>
    <row r="15" spans="1:23" s="179" customFormat="1" ht="17.25" customHeight="1">
      <c r="A15" s="195" t="s">
        <v>1231</v>
      </c>
      <c r="B15" s="192">
        <f t="shared" si="1"/>
        <v>0</v>
      </c>
      <c r="C15" s="193"/>
      <c r="D15" s="193"/>
      <c r="E15" s="193"/>
      <c r="F15" s="193"/>
      <c r="G15" s="193"/>
      <c r="H15" s="193"/>
      <c r="I15" s="193"/>
      <c r="J15" s="193"/>
      <c r="K15" s="193"/>
      <c r="L15" s="193"/>
      <c r="M15" s="193"/>
      <c r="N15" s="193"/>
      <c r="O15" s="193"/>
      <c r="P15" s="193"/>
      <c r="Q15" s="193"/>
      <c r="R15" s="193"/>
      <c r="S15" s="193"/>
      <c r="T15" s="193"/>
      <c r="U15" s="193"/>
      <c r="V15" s="193"/>
      <c r="W15" s="193"/>
    </row>
    <row r="16" spans="1:23" s="179" customFormat="1" ht="17.25" customHeight="1">
      <c r="A16" s="196" t="s">
        <v>1232</v>
      </c>
      <c r="B16" s="192">
        <f t="shared" si="1"/>
        <v>0</v>
      </c>
      <c r="C16" s="193"/>
      <c r="D16" s="193"/>
      <c r="E16" s="193"/>
      <c r="F16" s="193"/>
      <c r="G16" s="193"/>
      <c r="H16" s="193"/>
      <c r="I16" s="193"/>
      <c r="J16" s="193"/>
      <c r="K16" s="193"/>
      <c r="L16" s="193"/>
      <c r="M16" s="193"/>
      <c r="N16" s="193"/>
      <c r="O16" s="193"/>
      <c r="P16" s="193"/>
      <c r="Q16" s="193"/>
      <c r="R16" s="193"/>
      <c r="S16" s="193"/>
      <c r="T16" s="193"/>
      <c r="U16" s="193"/>
      <c r="V16" s="193"/>
      <c r="W16" s="193"/>
    </row>
    <row r="17" spans="1:23" s="179" customFormat="1" ht="17.25" customHeight="1">
      <c r="A17" s="191" t="s">
        <v>1233</v>
      </c>
      <c r="B17" s="192">
        <f t="shared" si="1"/>
        <v>0</v>
      </c>
      <c r="C17" s="193"/>
      <c r="D17" s="193"/>
      <c r="E17" s="193"/>
      <c r="F17" s="193"/>
      <c r="G17" s="193"/>
      <c r="H17" s="193"/>
      <c r="I17" s="193"/>
      <c r="J17" s="193"/>
      <c r="K17" s="193"/>
      <c r="L17" s="193"/>
      <c r="M17" s="193"/>
      <c r="N17" s="193"/>
      <c r="O17" s="193"/>
      <c r="P17" s="193"/>
      <c r="Q17" s="193"/>
      <c r="R17" s="193"/>
      <c r="S17" s="193"/>
      <c r="T17" s="193"/>
      <c r="U17" s="193"/>
      <c r="V17" s="193"/>
      <c r="W17" s="193"/>
    </row>
    <row r="18" spans="1:23" s="179" customFormat="1" ht="15.95" customHeight="1">
      <c r="A18" s="196" t="s">
        <v>1234</v>
      </c>
      <c r="B18" s="192">
        <f t="shared" si="1"/>
        <v>0</v>
      </c>
      <c r="C18" s="193"/>
      <c r="D18" s="193"/>
      <c r="E18" s="193"/>
      <c r="F18" s="193"/>
      <c r="G18" s="193"/>
      <c r="H18" s="193"/>
      <c r="I18" s="193"/>
      <c r="J18" s="193"/>
      <c r="K18" s="193"/>
      <c r="L18" s="193"/>
      <c r="M18" s="193"/>
      <c r="N18" s="193"/>
      <c r="O18" s="193"/>
      <c r="P18" s="193"/>
      <c r="Q18" s="193"/>
      <c r="R18" s="193"/>
      <c r="S18" s="193"/>
      <c r="T18" s="193"/>
      <c r="U18" s="193"/>
      <c r="V18" s="193"/>
      <c r="W18" s="193"/>
    </row>
    <row r="19" spans="1:23" s="179" customFormat="1" ht="15.95" customHeight="1">
      <c r="A19" s="197" t="s">
        <v>1239</v>
      </c>
      <c r="B19" s="192">
        <f t="shared" si="1"/>
        <v>0</v>
      </c>
      <c r="C19" s="193"/>
      <c r="D19" s="193"/>
      <c r="E19" s="193"/>
      <c r="F19" s="193"/>
      <c r="G19" s="193"/>
      <c r="H19" s="193"/>
      <c r="I19" s="193"/>
      <c r="J19" s="193"/>
      <c r="K19" s="193"/>
      <c r="L19" s="193"/>
      <c r="M19" s="193"/>
      <c r="N19" s="193"/>
      <c r="O19" s="193"/>
      <c r="P19" s="193"/>
      <c r="Q19" s="193"/>
      <c r="R19" s="193"/>
      <c r="S19" s="193"/>
      <c r="T19" s="193"/>
      <c r="U19" s="193"/>
      <c r="V19" s="193"/>
      <c r="W19" s="193"/>
    </row>
    <row r="20" spans="1:23" s="179" customFormat="1" ht="15.95" customHeight="1">
      <c r="A20" s="197" t="s">
        <v>1240</v>
      </c>
      <c r="B20" s="192">
        <f t="shared" si="1"/>
        <v>0</v>
      </c>
      <c r="C20" s="193"/>
      <c r="D20" s="193"/>
      <c r="E20" s="193"/>
      <c r="F20" s="193"/>
      <c r="G20" s="193"/>
      <c r="H20" s="193"/>
      <c r="I20" s="193"/>
      <c r="J20" s="193"/>
      <c r="K20" s="193"/>
      <c r="L20" s="193"/>
      <c r="M20" s="193"/>
      <c r="N20" s="193"/>
      <c r="O20" s="193"/>
      <c r="P20" s="193"/>
      <c r="Q20" s="193"/>
      <c r="R20" s="193"/>
      <c r="S20" s="193"/>
      <c r="T20" s="193"/>
      <c r="U20" s="193"/>
      <c r="V20" s="193"/>
      <c r="W20" s="193"/>
    </row>
    <row r="21" spans="1:23" s="179" customFormat="1" ht="15.95" customHeight="1">
      <c r="A21" s="197" t="s">
        <v>1241</v>
      </c>
      <c r="B21" s="192">
        <f t="shared" si="1"/>
        <v>0</v>
      </c>
      <c r="C21" s="193"/>
      <c r="D21" s="193"/>
      <c r="E21" s="193"/>
      <c r="F21" s="193"/>
      <c r="G21" s="193"/>
      <c r="H21" s="193"/>
      <c r="I21" s="193"/>
      <c r="J21" s="193"/>
      <c r="K21" s="193"/>
      <c r="L21" s="193"/>
      <c r="M21" s="193"/>
      <c r="N21" s="193"/>
      <c r="O21" s="193"/>
      <c r="P21" s="193"/>
      <c r="Q21" s="193"/>
      <c r="R21" s="193"/>
      <c r="S21" s="193"/>
      <c r="T21" s="193"/>
      <c r="U21" s="193"/>
      <c r="V21" s="193"/>
      <c r="W21" s="193"/>
    </row>
    <row r="22" spans="1:23" s="179" customFormat="1" ht="15.95" customHeight="1">
      <c r="A22" s="197" t="s">
        <v>1242</v>
      </c>
      <c r="B22" s="192">
        <f t="shared" si="1"/>
        <v>0</v>
      </c>
      <c r="C22" s="193"/>
      <c r="D22" s="193"/>
      <c r="E22" s="193"/>
      <c r="F22" s="193"/>
      <c r="G22" s="193"/>
      <c r="H22" s="193"/>
      <c r="I22" s="193"/>
      <c r="J22" s="193"/>
      <c r="K22" s="193"/>
      <c r="L22" s="193"/>
      <c r="M22" s="193"/>
      <c r="N22" s="193"/>
      <c r="O22" s="193"/>
      <c r="P22" s="193"/>
      <c r="Q22" s="193"/>
      <c r="R22" s="193"/>
      <c r="S22" s="193"/>
      <c r="T22" s="193"/>
      <c r="U22" s="193"/>
      <c r="V22" s="193"/>
      <c r="W22" s="193"/>
    </row>
    <row r="23" spans="1:23" s="179" customFormat="1" ht="15.95" customHeight="1">
      <c r="A23" s="197" t="s">
        <v>1243</v>
      </c>
      <c r="B23" s="192">
        <f t="shared" si="1"/>
        <v>0</v>
      </c>
      <c r="C23" s="193"/>
      <c r="D23" s="193"/>
      <c r="E23" s="193"/>
      <c r="F23" s="193"/>
      <c r="G23" s="193"/>
      <c r="H23" s="193"/>
      <c r="I23" s="193"/>
      <c r="J23" s="193"/>
      <c r="K23" s="193"/>
      <c r="L23" s="193"/>
      <c r="M23" s="193"/>
      <c r="N23" s="193"/>
      <c r="O23" s="193"/>
      <c r="P23" s="193"/>
      <c r="Q23" s="193"/>
      <c r="R23" s="193"/>
      <c r="S23" s="193"/>
      <c r="T23" s="193"/>
      <c r="U23" s="193"/>
      <c r="V23" s="193"/>
      <c r="W23" s="193"/>
    </row>
    <row r="24" spans="1:23" s="179" customFormat="1" ht="15.95" customHeight="1">
      <c r="A24" s="197" t="s">
        <v>1247</v>
      </c>
      <c r="B24" s="192">
        <f t="shared" si="1"/>
        <v>0</v>
      </c>
      <c r="C24" s="193"/>
      <c r="D24" s="193"/>
      <c r="E24" s="193"/>
      <c r="F24" s="193"/>
      <c r="G24" s="193"/>
      <c r="H24" s="193"/>
      <c r="I24" s="193"/>
      <c r="J24" s="193"/>
      <c r="K24" s="193"/>
      <c r="L24" s="193"/>
      <c r="M24" s="193"/>
      <c r="N24" s="193"/>
      <c r="O24" s="193"/>
      <c r="P24" s="193"/>
      <c r="Q24" s="193"/>
      <c r="R24" s="193"/>
      <c r="S24" s="193"/>
      <c r="T24" s="193"/>
      <c r="U24" s="193"/>
      <c r="V24" s="193"/>
      <c r="W24" s="193"/>
    </row>
    <row r="25" spans="1:23" s="179" customFormat="1" ht="15.95" customHeight="1">
      <c r="A25" s="197" t="s">
        <v>1248</v>
      </c>
      <c r="B25" s="192">
        <f t="shared" si="1"/>
        <v>0</v>
      </c>
      <c r="C25" s="193"/>
      <c r="D25" s="193"/>
      <c r="E25" s="193"/>
      <c r="F25" s="193"/>
      <c r="G25" s="193"/>
      <c r="H25" s="193"/>
      <c r="I25" s="193"/>
      <c r="J25" s="193"/>
      <c r="K25" s="193"/>
      <c r="L25" s="193"/>
      <c r="M25" s="193"/>
      <c r="N25" s="193"/>
      <c r="O25" s="193"/>
      <c r="P25" s="193"/>
      <c r="Q25" s="193"/>
      <c r="R25" s="193"/>
      <c r="S25" s="193"/>
      <c r="T25" s="193"/>
      <c r="U25" s="193"/>
      <c r="V25" s="193"/>
      <c r="W25" s="193"/>
    </row>
    <row r="26" spans="1:23" s="179" customFormat="1" ht="15.95" customHeight="1">
      <c r="A26" s="197" t="s">
        <v>1249</v>
      </c>
      <c r="B26" s="192">
        <f t="shared" si="1"/>
        <v>0</v>
      </c>
      <c r="C26" s="193"/>
      <c r="D26" s="193"/>
      <c r="E26" s="193"/>
      <c r="F26" s="193"/>
      <c r="G26" s="193"/>
      <c r="H26" s="193"/>
      <c r="I26" s="193"/>
      <c r="J26" s="193"/>
      <c r="K26" s="193"/>
      <c r="L26" s="193"/>
      <c r="M26" s="193"/>
      <c r="N26" s="193"/>
      <c r="O26" s="193"/>
      <c r="P26" s="193"/>
      <c r="Q26" s="193"/>
      <c r="R26" s="193"/>
      <c r="S26" s="193"/>
      <c r="T26" s="193"/>
      <c r="U26" s="193"/>
      <c r="V26" s="193"/>
      <c r="W26" s="193"/>
    </row>
    <row r="27" spans="1:23" s="179" customFormat="1" ht="15.95" customHeight="1">
      <c r="A27" s="197" t="s">
        <v>1254</v>
      </c>
      <c r="B27" s="192">
        <f t="shared" si="1"/>
        <v>0</v>
      </c>
      <c r="C27" s="193"/>
      <c r="D27" s="193"/>
      <c r="E27" s="193"/>
      <c r="F27" s="193"/>
      <c r="G27" s="193"/>
      <c r="H27" s="193"/>
      <c r="I27" s="193"/>
      <c r="J27" s="193"/>
      <c r="K27" s="193"/>
      <c r="L27" s="193"/>
      <c r="M27" s="193"/>
      <c r="N27" s="193"/>
      <c r="O27" s="193"/>
      <c r="P27" s="193"/>
      <c r="Q27" s="193"/>
      <c r="R27" s="193"/>
      <c r="S27" s="193"/>
      <c r="T27" s="193"/>
      <c r="U27" s="193"/>
      <c r="V27" s="193"/>
      <c r="W27" s="193"/>
    </row>
    <row r="28" spans="1:23" s="179" customFormat="1" ht="15.95" customHeight="1">
      <c r="A28" s="197" t="s">
        <v>1255</v>
      </c>
      <c r="B28" s="192">
        <f t="shared" si="1"/>
        <v>0</v>
      </c>
      <c r="C28" s="193"/>
      <c r="D28" s="193"/>
      <c r="E28" s="193"/>
      <c r="F28" s="193"/>
      <c r="G28" s="193"/>
      <c r="H28" s="193"/>
      <c r="I28" s="193"/>
      <c r="J28" s="193"/>
      <c r="K28" s="193"/>
      <c r="L28" s="193"/>
      <c r="M28" s="193"/>
      <c r="N28" s="193"/>
      <c r="O28" s="193"/>
      <c r="P28" s="193"/>
      <c r="Q28" s="193"/>
      <c r="R28" s="193"/>
      <c r="S28" s="193"/>
      <c r="T28" s="193"/>
      <c r="U28" s="193"/>
      <c r="V28" s="193"/>
      <c r="W28" s="193"/>
    </row>
    <row r="29" spans="1:23" s="179" customFormat="1" ht="15.95" customHeight="1">
      <c r="A29" s="197" t="s">
        <v>1256</v>
      </c>
      <c r="B29" s="192">
        <f t="shared" si="1"/>
        <v>0</v>
      </c>
      <c r="C29" s="193"/>
      <c r="D29" s="193"/>
      <c r="E29" s="193"/>
      <c r="F29" s="193"/>
      <c r="G29" s="193"/>
      <c r="H29" s="193"/>
      <c r="I29" s="193"/>
      <c r="J29" s="193"/>
      <c r="K29" s="193"/>
      <c r="L29" s="193"/>
      <c r="M29" s="193"/>
      <c r="N29" s="193"/>
      <c r="O29" s="193"/>
      <c r="P29" s="193"/>
      <c r="Q29" s="193"/>
      <c r="R29" s="193"/>
      <c r="S29" s="193"/>
      <c r="T29" s="193"/>
      <c r="U29" s="193"/>
      <c r="V29" s="193"/>
      <c r="W29" s="193"/>
    </row>
    <row r="30" spans="1:23">
      <c r="A30" s="197" t="s">
        <v>1257</v>
      </c>
      <c r="B30" s="192">
        <f t="shared" si="1"/>
        <v>0</v>
      </c>
      <c r="C30" s="193"/>
      <c r="D30" s="193"/>
      <c r="E30" s="193"/>
      <c r="F30" s="193"/>
      <c r="G30" s="193"/>
      <c r="H30" s="193"/>
      <c r="I30" s="193"/>
      <c r="J30" s="193"/>
      <c r="K30" s="193"/>
      <c r="L30" s="193"/>
      <c r="M30" s="193"/>
      <c r="N30" s="193"/>
      <c r="O30" s="193"/>
      <c r="P30" s="193"/>
      <c r="Q30" s="193"/>
      <c r="R30" s="193"/>
      <c r="S30" s="193"/>
      <c r="T30" s="193"/>
      <c r="U30" s="193"/>
      <c r="V30" s="193"/>
      <c r="W30" s="193"/>
    </row>
    <row r="31" spans="1:23">
      <c r="A31" s="197" t="s">
        <v>1258</v>
      </c>
      <c r="B31" s="192">
        <f t="shared" si="1"/>
        <v>0</v>
      </c>
      <c r="C31" s="193"/>
      <c r="D31" s="193"/>
      <c r="E31" s="193"/>
      <c r="F31" s="193"/>
      <c r="G31" s="193"/>
      <c r="H31" s="193"/>
      <c r="I31" s="193"/>
      <c r="J31" s="193"/>
      <c r="K31" s="193"/>
      <c r="L31" s="193"/>
      <c r="M31" s="193"/>
      <c r="N31" s="193"/>
      <c r="O31" s="193"/>
      <c r="P31" s="193"/>
      <c r="Q31" s="193"/>
      <c r="R31" s="193"/>
      <c r="S31" s="193"/>
      <c r="T31" s="193"/>
      <c r="U31" s="193"/>
      <c r="V31" s="193"/>
      <c r="W31" s="193"/>
    </row>
    <row r="32" spans="1:23">
      <c r="A32" s="197" t="s">
        <v>1259</v>
      </c>
      <c r="B32" s="192">
        <f t="shared" si="1"/>
        <v>0</v>
      </c>
      <c r="C32" s="193"/>
      <c r="D32" s="193"/>
      <c r="E32" s="193"/>
      <c r="F32" s="193"/>
      <c r="G32" s="193"/>
      <c r="H32" s="193"/>
      <c r="I32" s="193"/>
      <c r="J32" s="193"/>
      <c r="K32" s="193"/>
      <c r="L32" s="193"/>
      <c r="M32" s="193"/>
      <c r="N32" s="193"/>
      <c r="O32" s="193"/>
      <c r="P32" s="193"/>
      <c r="Q32" s="193"/>
      <c r="R32" s="193"/>
      <c r="S32" s="193"/>
      <c r="T32" s="193"/>
      <c r="U32" s="193"/>
      <c r="V32" s="193"/>
      <c r="W32" s="193"/>
    </row>
    <row r="33" spans="1:23">
      <c r="A33" s="197" t="s">
        <v>1262</v>
      </c>
      <c r="B33" s="192">
        <f t="shared" si="1"/>
        <v>0</v>
      </c>
      <c r="C33" s="193"/>
      <c r="D33" s="193"/>
      <c r="E33" s="193"/>
      <c r="F33" s="193"/>
      <c r="G33" s="193"/>
      <c r="H33" s="193"/>
      <c r="I33" s="193"/>
      <c r="J33" s="193"/>
      <c r="K33" s="193"/>
      <c r="L33" s="193"/>
      <c r="M33" s="193"/>
      <c r="N33" s="193"/>
      <c r="O33" s="193"/>
      <c r="P33" s="193"/>
      <c r="Q33" s="193"/>
      <c r="R33" s="193"/>
      <c r="S33" s="193"/>
      <c r="T33" s="193"/>
      <c r="U33" s="193"/>
      <c r="V33" s="193"/>
      <c r="W33" s="193"/>
    </row>
    <row r="34" spans="1:23">
      <c r="A34" s="197" t="s">
        <v>1263</v>
      </c>
      <c r="B34" s="192">
        <f t="shared" si="1"/>
        <v>0</v>
      </c>
      <c r="C34" s="193"/>
      <c r="D34" s="193"/>
      <c r="E34" s="193"/>
      <c r="F34" s="193"/>
      <c r="G34" s="193"/>
      <c r="H34" s="193"/>
      <c r="I34" s="193"/>
      <c r="J34" s="193"/>
      <c r="K34" s="193"/>
      <c r="L34" s="193"/>
      <c r="M34" s="193"/>
      <c r="N34" s="193"/>
      <c r="O34" s="193"/>
      <c r="P34" s="193"/>
      <c r="Q34" s="193"/>
      <c r="R34" s="193"/>
      <c r="S34" s="193"/>
      <c r="T34" s="193"/>
      <c r="U34" s="193"/>
      <c r="V34" s="193"/>
      <c r="W34" s="193"/>
    </row>
    <row r="35" spans="1:23">
      <c r="A35" s="197" t="s">
        <v>1264</v>
      </c>
      <c r="B35" s="192">
        <f t="shared" si="1"/>
        <v>0</v>
      </c>
      <c r="C35" s="193"/>
      <c r="D35" s="193"/>
      <c r="E35" s="193"/>
      <c r="F35" s="193"/>
      <c r="G35" s="193"/>
      <c r="H35" s="193"/>
      <c r="I35" s="193"/>
      <c r="J35" s="193"/>
      <c r="K35" s="193"/>
      <c r="L35" s="193"/>
      <c r="M35" s="193"/>
      <c r="N35" s="193"/>
      <c r="O35" s="193"/>
      <c r="P35" s="193"/>
      <c r="Q35" s="193"/>
      <c r="R35" s="193"/>
      <c r="S35" s="193"/>
      <c r="T35" s="193"/>
      <c r="U35" s="193"/>
      <c r="V35" s="193"/>
      <c r="W35" s="193"/>
    </row>
    <row r="36" spans="1:23">
      <c r="A36" s="197" t="s">
        <v>1265</v>
      </c>
      <c r="B36" s="192">
        <f t="shared" si="1"/>
        <v>0</v>
      </c>
      <c r="C36" s="193"/>
      <c r="D36" s="193"/>
      <c r="E36" s="193"/>
      <c r="F36" s="193"/>
      <c r="G36" s="193"/>
      <c r="H36" s="193"/>
      <c r="I36" s="193"/>
      <c r="J36" s="193"/>
      <c r="K36" s="193"/>
      <c r="L36" s="193"/>
      <c r="M36" s="193"/>
      <c r="N36" s="193"/>
      <c r="O36" s="193"/>
      <c r="P36" s="193"/>
      <c r="Q36" s="193"/>
      <c r="R36" s="193"/>
      <c r="S36" s="193"/>
      <c r="T36" s="193"/>
      <c r="U36" s="193"/>
      <c r="V36" s="193"/>
      <c r="W36" s="193"/>
    </row>
    <row r="37" spans="1:23">
      <c r="A37" s="197" t="s">
        <v>1266</v>
      </c>
      <c r="B37" s="192">
        <f t="shared" si="1"/>
        <v>0</v>
      </c>
      <c r="C37" s="193"/>
      <c r="D37" s="193"/>
      <c r="E37" s="193"/>
      <c r="F37" s="193"/>
      <c r="G37" s="193"/>
      <c r="H37" s="193"/>
      <c r="I37" s="193"/>
      <c r="J37" s="193"/>
      <c r="K37" s="193"/>
      <c r="L37" s="193"/>
      <c r="M37" s="193"/>
      <c r="N37" s="193"/>
      <c r="O37" s="193"/>
      <c r="P37" s="193"/>
      <c r="Q37" s="193"/>
      <c r="R37" s="193"/>
      <c r="S37" s="193"/>
      <c r="T37" s="193"/>
      <c r="U37" s="193"/>
      <c r="V37" s="193"/>
      <c r="W37" s="193"/>
    </row>
    <row r="38" spans="1:23">
      <c r="A38" s="197" t="s">
        <v>1267</v>
      </c>
      <c r="B38" s="192">
        <f t="shared" si="1"/>
        <v>0</v>
      </c>
      <c r="C38" s="193"/>
      <c r="D38" s="193"/>
      <c r="E38" s="193"/>
      <c r="F38" s="193"/>
      <c r="G38" s="193"/>
      <c r="H38" s="193"/>
      <c r="I38" s="193"/>
      <c r="J38" s="193"/>
      <c r="K38" s="193"/>
      <c r="L38" s="193"/>
      <c r="M38" s="193"/>
      <c r="N38" s="193"/>
      <c r="O38" s="193"/>
      <c r="P38" s="193"/>
      <c r="Q38" s="193"/>
      <c r="R38" s="193"/>
      <c r="S38" s="193"/>
      <c r="T38" s="193"/>
      <c r="U38" s="193"/>
      <c r="V38" s="193"/>
      <c r="W38" s="193"/>
    </row>
    <row r="39" spans="1:23">
      <c r="A39" s="197" t="s">
        <v>1270</v>
      </c>
      <c r="B39" s="192">
        <f t="shared" si="1"/>
        <v>0</v>
      </c>
      <c r="C39" s="193"/>
      <c r="D39" s="193"/>
      <c r="E39" s="193"/>
      <c r="F39" s="193"/>
      <c r="G39" s="193"/>
      <c r="H39" s="193"/>
      <c r="I39" s="193"/>
      <c r="J39" s="193"/>
      <c r="K39" s="193"/>
      <c r="L39" s="193"/>
      <c r="M39" s="193"/>
      <c r="N39" s="193"/>
      <c r="O39" s="193"/>
      <c r="P39" s="193"/>
      <c r="Q39" s="193"/>
      <c r="R39" s="193"/>
      <c r="S39" s="193"/>
      <c r="T39" s="193"/>
      <c r="U39" s="193"/>
      <c r="V39" s="193"/>
      <c r="W39" s="193"/>
    </row>
    <row r="40" spans="1:23">
      <c r="A40" s="197" t="s">
        <v>1271</v>
      </c>
      <c r="B40" s="192">
        <f t="shared" ref="B40:B57" si="2">SUM(C40:W40)</f>
        <v>0</v>
      </c>
      <c r="C40" s="193"/>
      <c r="D40" s="193"/>
      <c r="E40" s="193"/>
      <c r="F40" s="193"/>
      <c r="G40" s="193"/>
      <c r="H40" s="193"/>
      <c r="I40" s="193"/>
      <c r="J40" s="193"/>
      <c r="K40" s="193"/>
      <c r="L40" s="193"/>
      <c r="M40" s="193"/>
      <c r="N40" s="193"/>
      <c r="O40" s="193"/>
      <c r="P40" s="193"/>
      <c r="Q40" s="193"/>
      <c r="R40" s="193"/>
      <c r="S40" s="193"/>
      <c r="T40" s="193"/>
      <c r="U40" s="193"/>
      <c r="V40" s="193"/>
      <c r="W40" s="193"/>
    </row>
    <row r="41" spans="1:23">
      <c r="A41" s="197" t="s">
        <v>1272</v>
      </c>
      <c r="B41" s="192">
        <f t="shared" si="2"/>
        <v>0</v>
      </c>
      <c r="C41" s="193"/>
      <c r="D41" s="193"/>
      <c r="E41" s="193"/>
      <c r="F41" s="193"/>
      <c r="G41" s="193"/>
      <c r="H41" s="193"/>
      <c r="I41" s="193"/>
      <c r="J41" s="193"/>
      <c r="K41" s="193"/>
      <c r="L41" s="193"/>
      <c r="M41" s="193"/>
      <c r="N41" s="193"/>
      <c r="O41" s="193"/>
      <c r="P41" s="193"/>
      <c r="Q41" s="193"/>
      <c r="R41" s="193"/>
      <c r="S41" s="193"/>
      <c r="T41" s="193"/>
      <c r="U41" s="193"/>
      <c r="V41" s="193"/>
      <c r="W41" s="193"/>
    </row>
    <row r="42" spans="1:23">
      <c r="A42" s="197" t="s">
        <v>1273</v>
      </c>
      <c r="B42" s="192">
        <f t="shared" si="2"/>
        <v>0</v>
      </c>
      <c r="C42" s="193"/>
      <c r="D42" s="193"/>
      <c r="E42" s="193"/>
      <c r="F42" s="193"/>
      <c r="G42" s="193"/>
      <c r="H42" s="193"/>
      <c r="I42" s="193"/>
      <c r="J42" s="193"/>
      <c r="K42" s="193"/>
      <c r="L42" s="193"/>
      <c r="M42" s="193"/>
      <c r="N42" s="193"/>
      <c r="O42" s="193"/>
      <c r="P42" s="193"/>
      <c r="Q42" s="193"/>
      <c r="R42" s="193"/>
      <c r="S42" s="193"/>
      <c r="T42" s="193"/>
      <c r="U42" s="193"/>
      <c r="V42" s="193"/>
      <c r="W42" s="193"/>
    </row>
    <row r="43" spans="1:23">
      <c r="A43" s="197" t="s">
        <v>1274</v>
      </c>
      <c r="B43" s="192">
        <f t="shared" si="2"/>
        <v>0</v>
      </c>
      <c r="C43" s="193"/>
      <c r="D43" s="193"/>
      <c r="E43" s="193"/>
      <c r="F43" s="193"/>
      <c r="G43" s="193"/>
      <c r="H43" s="193"/>
      <c r="I43" s="193"/>
      <c r="J43" s="193"/>
      <c r="K43" s="193"/>
      <c r="L43" s="193"/>
      <c r="M43" s="193"/>
      <c r="N43" s="193"/>
      <c r="O43" s="193"/>
      <c r="P43" s="193"/>
      <c r="Q43" s="193"/>
      <c r="R43" s="193"/>
      <c r="S43" s="193"/>
      <c r="T43" s="193"/>
      <c r="U43" s="193"/>
      <c r="V43" s="193"/>
      <c r="W43" s="193"/>
    </row>
    <row r="44" spans="1:23">
      <c r="A44" s="197" t="s">
        <v>1277</v>
      </c>
      <c r="B44" s="192">
        <f t="shared" si="2"/>
        <v>0</v>
      </c>
      <c r="C44" s="193"/>
      <c r="D44" s="193"/>
      <c r="E44" s="193"/>
      <c r="F44" s="193"/>
      <c r="G44" s="193"/>
      <c r="H44" s="193"/>
      <c r="I44" s="193"/>
      <c r="J44" s="193"/>
      <c r="K44" s="193"/>
      <c r="L44" s="193"/>
      <c r="M44" s="193"/>
      <c r="N44" s="193"/>
      <c r="O44" s="193"/>
      <c r="P44" s="193"/>
      <c r="Q44" s="193"/>
      <c r="R44" s="193"/>
      <c r="S44" s="193"/>
      <c r="T44" s="193"/>
      <c r="U44" s="193"/>
      <c r="V44" s="193"/>
      <c r="W44" s="193"/>
    </row>
    <row r="45" spans="1:23">
      <c r="A45" s="197" t="s">
        <v>1278</v>
      </c>
      <c r="B45" s="192">
        <f t="shared" si="2"/>
        <v>0</v>
      </c>
      <c r="C45" s="193"/>
      <c r="D45" s="193"/>
      <c r="E45" s="193"/>
      <c r="F45" s="193"/>
      <c r="G45" s="193"/>
      <c r="H45" s="193"/>
      <c r="I45" s="193"/>
      <c r="J45" s="193"/>
      <c r="K45" s="193"/>
      <c r="L45" s="193"/>
      <c r="M45" s="193"/>
      <c r="N45" s="193"/>
      <c r="O45" s="193"/>
      <c r="P45" s="193"/>
      <c r="Q45" s="193"/>
      <c r="R45" s="193"/>
      <c r="S45" s="193"/>
      <c r="T45" s="193"/>
      <c r="U45" s="193"/>
      <c r="V45" s="193"/>
      <c r="W45" s="193"/>
    </row>
    <row r="46" spans="1:23">
      <c r="A46" s="197" t="s">
        <v>1279</v>
      </c>
      <c r="B46" s="192">
        <f t="shared" si="2"/>
        <v>0</v>
      </c>
      <c r="C46" s="193"/>
      <c r="D46" s="193"/>
      <c r="E46" s="193"/>
      <c r="F46" s="193"/>
      <c r="G46" s="193"/>
      <c r="H46" s="193"/>
      <c r="I46" s="193"/>
      <c r="J46" s="193"/>
      <c r="K46" s="193"/>
      <c r="L46" s="193"/>
      <c r="M46" s="193"/>
      <c r="N46" s="193"/>
      <c r="O46" s="193"/>
      <c r="P46" s="193"/>
      <c r="Q46" s="193"/>
      <c r="R46" s="193"/>
      <c r="S46" s="193"/>
      <c r="T46" s="193"/>
      <c r="U46" s="193"/>
      <c r="V46" s="193"/>
      <c r="W46" s="193"/>
    </row>
    <row r="47" spans="1:23">
      <c r="A47" s="197" t="s">
        <v>1280</v>
      </c>
      <c r="B47" s="192">
        <f t="shared" si="2"/>
        <v>0</v>
      </c>
      <c r="C47" s="193"/>
      <c r="D47" s="193"/>
      <c r="E47" s="193"/>
      <c r="F47" s="193"/>
      <c r="G47" s="193"/>
      <c r="H47" s="193"/>
      <c r="I47" s="193"/>
      <c r="J47" s="193"/>
      <c r="K47" s="193"/>
      <c r="L47" s="193"/>
      <c r="M47" s="193"/>
      <c r="N47" s="193"/>
      <c r="O47" s="193"/>
      <c r="P47" s="193"/>
      <c r="Q47" s="193"/>
      <c r="R47" s="193"/>
      <c r="S47" s="193"/>
      <c r="T47" s="193"/>
      <c r="U47" s="193"/>
      <c r="V47" s="193"/>
      <c r="W47" s="193"/>
    </row>
    <row r="48" spans="1:23">
      <c r="A48" s="197" t="s">
        <v>1281</v>
      </c>
      <c r="B48" s="192">
        <f t="shared" si="2"/>
        <v>0</v>
      </c>
      <c r="C48" s="193"/>
      <c r="D48" s="193"/>
      <c r="E48" s="193"/>
      <c r="F48" s="193"/>
      <c r="G48" s="193"/>
      <c r="H48" s="193"/>
      <c r="I48" s="193"/>
      <c r="J48" s="193"/>
      <c r="K48" s="193"/>
      <c r="L48" s="193"/>
      <c r="M48" s="193"/>
      <c r="N48" s="193"/>
      <c r="O48" s="193"/>
      <c r="P48" s="193"/>
      <c r="Q48" s="193"/>
      <c r="R48" s="193"/>
      <c r="S48" s="193"/>
      <c r="T48" s="193"/>
      <c r="U48" s="193"/>
      <c r="V48" s="193"/>
      <c r="W48" s="193"/>
    </row>
    <row r="49" spans="1:23">
      <c r="A49" s="197" t="s">
        <v>1283</v>
      </c>
      <c r="B49" s="192">
        <f t="shared" si="2"/>
        <v>0</v>
      </c>
      <c r="C49" s="193"/>
      <c r="D49" s="193"/>
      <c r="E49" s="193"/>
      <c r="F49" s="193"/>
      <c r="G49" s="193"/>
      <c r="H49" s="193"/>
      <c r="I49" s="193"/>
      <c r="J49" s="193"/>
      <c r="K49" s="193"/>
      <c r="L49" s="193"/>
      <c r="M49" s="193"/>
      <c r="N49" s="193"/>
      <c r="O49" s="193"/>
      <c r="P49" s="193"/>
      <c r="Q49" s="193"/>
      <c r="R49" s="193"/>
      <c r="S49" s="193"/>
      <c r="T49" s="193"/>
      <c r="U49" s="193"/>
      <c r="V49" s="193"/>
      <c r="W49" s="193"/>
    </row>
    <row r="50" spans="1:23">
      <c r="A50" s="197" t="s">
        <v>1284</v>
      </c>
      <c r="B50" s="192">
        <f t="shared" si="2"/>
        <v>0</v>
      </c>
      <c r="C50" s="193"/>
      <c r="D50" s="193"/>
      <c r="E50" s="193"/>
      <c r="F50" s="193"/>
      <c r="G50" s="193"/>
      <c r="H50" s="193"/>
      <c r="I50" s="193"/>
      <c r="J50" s="193"/>
      <c r="K50" s="193"/>
      <c r="L50" s="193"/>
      <c r="M50" s="193"/>
      <c r="N50" s="193"/>
      <c r="O50" s="193"/>
      <c r="P50" s="193"/>
      <c r="Q50" s="193"/>
      <c r="R50" s="193"/>
      <c r="S50" s="193"/>
      <c r="T50" s="193"/>
      <c r="U50" s="193"/>
      <c r="V50" s="193"/>
      <c r="W50" s="193"/>
    </row>
    <row r="51" spans="1:23">
      <c r="A51" s="197" t="s">
        <v>1285</v>
      </c>
      <c r="B51" s="192">
        <f t="shared" si="2"/>
        <v>0</v>
      </c>
      <c r="C51" s="193"/>
      <c r="D51" s="193"/>
      <c r="E51" s="193"/>
      <c r="F51" s="193"/>
      <c r="G51" s="193"/>
      <c r="H51" s="193"/>
      <c r="I51" s="193"/>
      <c r="J51" s="193"/>
      <c r="K51" s="193"/>
      <c r="L51" s="193"/>
      <c r="M51" s="193"/>
      <c r="N51" s="193"/>
      <c r="O51" s="193"/>
      <c r="P51" s="193"/>
      <c r="Q51" s="193"/>
      <c r="R51" s="193"/>
      <c r="S51" s="193"/>
      <c r="T51" s="193"/>
      <c r="U51" s="193"/>
      <c r="V51" s="193"/>
      <c r="W51" s="193"/>
    </row>
    <row r="52" spans="1:23">
      <c r="A52" s="197" t="s">
        <v>1286</v>
      </c>
      <c r="B52" s="192">
        <f t="shared" si="2"/>
        <v>0</v>
      </c>
      <c r="C52" s="193"/>
      <c r="D52" s="193"/>
      <c r="E52" s="193"/>
      <c r="F52" s="193"/>
      <c r="G52" s="193"/>
      <c r="H52" s="193"/>
      <c r="I52" s="193"/>
      <c r="J52" s="193"/>
      <c r="K52" s="193"/>
      <c r="L52" s="193"/>
      <c r="M52" s="193"/>
      <c r="N52" s="193"/>
      <c r="O52" s="193"/>
      <c r="P52" s="193"/>
      <c r="Q52" s="193"/>
      <c r="R52" s="193"/>
      <c r="S52" s="193"/>
      <c r="T52" s="193"/>
      <c r="U52" s="193"/>
      <c r="V52" s="193"/>
      <c r="W52" s="193"/>
    </row>
    <row r="53" spans="1:23">
      <c r="A53" s="197" t="s">
        <v>1287</v>
      </c>
      <c r="B53" s="192">
        <f t="shared" si="2"/>
        <v>0</v>
      </c>
      <c r="C53" s="193"/>
      <c r="D53" s="193"/>
      <c r="E53" s="193"/>
      <c r="F53" s="193"/>
      <c r="G53" s="193"/>
      <c r="H53" s="193"/>
      <c r="I53" s="193"/>
      <c r="J53" s="193"/>
      <c r="K53" s="193"/>
      <c r="L53" s="193"/>
      <c r="M53" s="193"/>
      <c r="N53" s="193"/>
      <c r="O53" s="193"/>
      <c r="P53" s="193"/>
      <c r="Q53" s="193"/>
      <c r="R53" s="193"/>
      <c r="S53" s="193"/>
      <c r="T53" s="193"/>
      <c r="U53" s="193"/>
      <c r="V53" s="193"/>
      <c r="W53" s="193"/>
    </row>
    <row r="54" spans="1:23">
      <c r="A54" s="197" t="s">
        <v>1288</v>
      </c>
      <c r="B54" s="192">
        <f t="shared" si="2"/>
        <v>0</v>
      </c>
      <c r="C54" s="193"/>
      <c r="D54" s="193"/>
      <c r="E54" s="193"/>
      <c r="F54" s="193"/>
      <c r="G54" s="193"/>
      <c r="H54" s="193"/>
      <c r="I54" s="193"/>
      <c r="J54" s="193"/>
      <c r="K54" s="193"/>
      <c r="L54" s="193"/>
      <c r="M54" s="193"/>
      <c r="N54" s="193"/>
      <c r="O54" s="193"/>
      <c r="P54" s="193"/>
      <c r="Q54" s="193"/>
      <c r="R54" s="193"/>
      <c r="S54" s="193"/>
      <c r="T54" s="193"/>
      <c r="U54" s="193"/>
      <c r="V54" s="193"/>
      <c r="W54" s="193"/>
    </row>
    <row r="55" spans="1:23">
      <c r="A55" s="197" t="s">
        <v>1289</v>
      </c>
      <c r="B55" s="192">
        <f t="shared" si="2"/>
        <v>0</v>
      </c>
      <c r="C55" s="193"/>
      <c r="D55" s="193"/>
      <c r="E55" s="193"/>
      <c r="F55" s="193"/>
      <c r="G55" s="193"/>
      <c r="H55" s="193"/>
      <c r="I55" s="193"/>
      <c r="J55" s="193"/>
      <c r="K55" s="193"/>
      <c r="L55" s="193"/>
      <c r="M55" s="193"/>
      <c r="N55" s="193"/>
      <c r="O55" s="193"/>
      <c r="P55" s="193"/>
      <c r="Q55" s="193"/>
      <c r="R55" s="193"/>
      <c r="S55" s="193"/>
      <c r="T55" s="193"/>
      <c r="U55" s="193"/>
      <c r="V55" s="193"/>
      <c r="W55" s="193"/>
    </row>
    <row r="56" spans="1:23">
      <c r="A56" s="197" t="s">
        <v>1290</v>
      </c>
      <c r="B56" s="192">
        <f t="shared" si="2"/>
        <v>0</v>
      </c>
      <c r="C56" s="193"/>
      <c r="D56" s="193"/>
      <c r="E56" s="193"/>
      <c r="F56" s="193"/>
      <c r="G56" s="193"/>
      <c r="H56" s="193"/>
      <c r="I56" s="193"/>
      <c r="J56" s="193"/>
      <c r="K56" s="193"/>
      <c r="L56" s="193"/>
      <c r="M56" s="193"/>
      <c r="N56" s="193"/>
      <c r="O56" s="193"/>
      <c r="P56" s="193"/>
      <c r="Q56" s="193"/>
      <c r="R56" s="193"/>
      <c r="S56" s="193"/>
      <c r="T56" s="193"/>
      <c r="U56" s="193"/>
      <c r="V56" s="193"/>
      <c r="W56" s="193"/>
    </row>
    <row r="57" spans="1:23">
      <c r="A57" s="197" t="s">
        <v>1291</v>
      </c>
      <c r="B57" s="192">
        <f t="shared" si="2"/>
        <v>0</v>
      </c>
      <c r="C57" s="193"/>
      <c r="D57" s="193"/>
      <c r="E57" s="193"/>
      <c r="F57" s="193"/>
      <c r="G57" s="193"/>
      <c r="H57" s="193"/>
      <c r="I57" s="193"/>
      <c r="J57" s="193"/>
      <c r="K57" s="193"/>
      <c r="L57" s="193"/>
      <c r="M57" s="193"/>
      <c r="N57" s="193"/>
      <c r="O57" s="193"/>
      <c r="P57" s="193"/>
      <c r="Q57" s="193"/>
      <c r="R57" s="193"/>
      <c r="S57" s="193"/>
      <c r="T57" s="193"/>
      <c r="U57" s="193"/>
      <c r="V57" s="193"/>
      <c r="W57" s="193"/>
    </row>
  </sheetData>
  <sheetProtection password="CC1D" sheet="1" objects="1"/>
  <mergeCells count="3">
    <mergeCell ref="B4:W4"/>
    <mergeCell ref="A4:A5"/>
    <mergeCell ref="B2:U3"/>
  </mergeCells>
  <phoneticPr fontId="19" type="noConversion"/>
  <printOptions horizontalCentered="1"/>
  <pageMargins left="0.47152777777777799" right="0.47152777777777799" top="0.59027777777777801" bottom="0.47152777777777799" header="0.31388888888888899" footer="0.31388888888888899"/>
  <pageSetup paperSize="9" scale="85" orientation="landscape"/>
</worksheet>
</file>

<file path=xl/worksheets/sheet12.xml><?xml version="1.0" encoding="utf-8"?>
<worksheet xmlns="http://schemas.openxmlformats.org/spreadsheetml/2006/main" xmlns:r="http://schemas.openxmlformats.org/officeDocument/2006/relationships">
  <dimension ref="A1:H74"/>
  <sheetViews>
    <sheetView showGridLines="0" showZeros="0" workbookViewId="0">
      <pane ySplit="5" topLeftCell="A54" activePane="bottomLeft" state="frozen"/>
      <selection pane="bottomLeft" activeCell="E77" sqref="E77"/>
    </sheetView>
  </sheetViews>
  <sheetFormatPr defaultColWidth="9" defaultRowHeight="14.25"/>
  <cols>
    <col min="1" max="1" width="42.625" style="98" customWidth="1"/>
    <col min="2" max="2" width="12" style="136" customWidth="1"/>
    <col min="3" max="3" width="10.5" style="136" customWidth="1"/>
    <col min="4" max="4" width="13.875" style="136" customWidth="1"/>
    <col min="5" max="5" width="57.75" style="98" customWidth="1"/>
    <col min="6" max="6" width="12.875" style="136" customWidth="1"/>
    <col min="7" max="7" width="10.875" style="136" customWidth="1"/>
    <col min="8" max="8" width="13.75" style="136" customWidth="1"/>
    <col min="9" max="16384" width="9" style="98"/>
  </cols>
  <sheetData>
    <row r="1" spans="1:8">
      <c r="A1" s="99" t="s">
        <v>1387</v>
      </c>
      <c r="H1" s="136" t="s">
        <v>0</v>
      </c>
    </row>
    <row r="2" spans="1:8" ht="18" customHeight="1">
      <c r="A2" s="417" t="s">
        <v>1388</v>
      </c>
      <c r="B2" s="417"/>
      <c r="C2" s="417"/>
      <c r="D2" s="417"/>
      <c r="E2" s="417"/>
      <c r="F2" s="417"/>
      <c r="G2" s="417"/>
      <c r="H2" s="417"/>
    </row>
    <row r="3" spans="1:8" ht="18" customHeight="1">
      <c r="A3" s="99"/>
      <c r="H3" s="136" t="s">
        <v>26</v>
      </c>
    </row>
    <row r="4" spans="1:8" ht="31.5" customHeight="1">
      <c r="A4" s="452" t="s">
        <v>1389</v>
      </c>
      <c r="B4" s="453"/>
      <c r="C4" s="453"/>
      <c r="D4" s="454"/>
      <c r="E4" s="452" t="s">
        <v>1390</v>
      </c>
      <c r="F4" s="453"/>
      <c r="G4" s="453"/>
      <c r="H4" s="454"/>
    </row>
    <row r="5" spans="1:8" ht="35.25" customHeight="1">
      <c r="A5" s="137" t="s">
        <v>27</v>
      </c>
      <c r="B5" s="138" t="s">
        <v>28</v>
      </c>
      <c r="C5" s="137" t="s">
        <v>29</v>
      </c>
      <c r="D5" s="138" t="s">
        <v>30</v>
      </c>
      <c r="E5" s="137" t="s">
        <v>60</v>
      </c>
      <c r="F5" s="138" t="s">
        <v>28</v>
      </c>
      <c r="G5" s="137" t="s">
        <v>29</v>
      </c>
      <c r="H5" s="138" t="s">
        <v>30</v>
      </c>
    </row>
    <row r="6" spans="1:8" s="135" customFormat="1" ht="20.100000000000001" customHeight="1">
      <c r="A6" s="70" t="s">
        <v>1391</v>
      </c>
      <c r="B6" s="139"/>
      <c r="C6" s="107">
        <f>表九!B6</f>
        <v>0</v>
      </c>
      <c r="D6" s="140" t="e">
        <f t="shared" ref="D6:D22" si="0">C6/B6*100</f>
        <v>#DIV/0!</v>
      </c>
      <c r="E6" s="70" t="s">
        <v>1392</v>
      </c>
      <c r="F6" s="103">
        <f>SUM(F7:F9)</f>
        <v>23</v>
      </c>
      <c r="G6" s="103">
        <f>SUM(G7:G9)</f>
        <v>0</v>
      </c>
      <c r="H6" s="141">
        <f t="shared" ref="H6:H69" si="1">G6/F6*100</f>
        <v>0</v>
      </c>
    </row>
    <row r="7" spans="1:8" s="135" customFormat="1" ht="20.100000000000001" customHeight="1">
      <c r="A7" s="70" t="s">
        <v>1393</v>
      </c>
      <c r="B7" s="139"/>
      <c r="C7" s="107">
        <f>表九!B7</f>
        <v>0</v>
      </c>
      <c r="D7" s="140" t="e">
        <f t="shared" si="0"/>
        <v>#DIV/0!</v>
      </c>
      <c r="E7" s="72" t="s">
        <v>1394</v>
      </c>
      <c r="F7" s="139"/>
      <c r="G7" s="112">
        <f>表九!D7</f>
        <v>0</v>
      </c>
      <c r="H7" s="142" t="e">
        <f t="shared" si="1"/>
        <v>#DIV/0!</v>
      </c>
    </row>
    <row r="8" spans="1:8" s="135" customFormat="1" ht="20.100000000000001" customHeight="1">
      <c r="A8" s="70" t="s">
        <v>1395</v>
      </c>
      <c r="B8" s="139"/>
      <c r="C8" s="107">
        <f>表九!B8</f>
        <v>0</v>
      </c>
      <c r="D8" s="140" t="e">
        <f t="shared" si="0"/>
        <v>#DIV/0!</v>
      </c>
      <c r="E8" s="72" t="s">
        <v>1396</v>
      </c>
      <c r="F8" s="139">
        <v>23</v>
      </c>
      <c r="G8" s="112">
        <f>表九!D13</f>
        <v>0</v>
      </c>
      <c r="H8" s="142">
        <f t="shared" si="1"/>
        <v>0</v>
      </c>
    </row>
    <row r="9" spans="1:8" s="135" customFormat="1" ht="20.100000000000001" customHeight="1">
      <c r="A9" s="143" t="s">
        <v>1397</v>
      </c>
      <c r="B9" s="139"/>
      <c r="C9" s="107">
        <f>表九!B9</f>
        <v>0</v>
      </c>
      <c r="D9" s="140" t="e">
        <f t="shared" si="0"/>
        <v>#DIV/0!</v>
      </c>
      <c r="E9" s="72" t="s">
        <v>1398</v>
      </c>
      <c r="F9" s="139"/>
      <c r="G9" s="112">
        <f>表九!D19</f>
        <v>0</v>
      </c>
      <c r="H9" s="142" t="e">
        <f t="shared" si="1"/>
        <v>#DIV/0!</v>
      </c>
    </row>
    <row r="10" spans="1:8" s="135" customFormat="1" ht="20.100000000000001" customHeight="1">
      <c r="A10" s="70" t="s">
        <v>1399</v>
      </c>
      <c r="B10" s="139">
        <v>2282</v>
      </c>
      <c r="C10" s="107">
        <f>表九!B10</f>
        <v>1000</v>
      </c>
      <c r="D10" s="140">
        <f t="shared" si="0"/>
        <v>43.821209465381244</v>
      </c>
      <c r="E10" s="70" t="s">
        <v>1400</v>
      </c>
      <c r="F10" s="107">
        <f>SUM(F11:F13)</f>
        <v>902</v>
      </c>
      <c r="G10" s="107">
        <f>SUM(G11:G13)</f>
        <v>0</v>
      </c>
      <c r="H10" s="140">
        <f t="shared" si="1"/>
        <v>0</v>
      </c>
    </row>
    <row r="11" spans="1:8" s="135" customFormat="1" ht="20.100000000000001" customHeight="1">
      <c r="A11" s="70" t="s">
        <v>1401</v>
      </c>
      <c r="B11" s="139">
        <v>202</v>
      </c>
      <c r="C11" s="107">
        <f>表九!B11</f>
        <v>200</v>
      </c>
      <c r="D11" s="140">
        <f t="shared" si="0"/>
        <v>99.009900990099013</v>
      </c>
      <c r="E11" s="72" t="s">
        <v>1402</v>
      </c>
      <c r="F11" s="139">
        <v>902</v>
      </c>
      <c r="G11" s="112">
        <f>表九!D23</f>
        <v>0</v>
      </c>
      <c r="H11" s="142">
        <f t="shared" si="1"/>
        <v>0</v>
      </c>
    </row>
    <row r="12" spans="1:8" s="135" customFormat="1" ht="20.100000000000001" customHeight="1">
      <c r="A12" s="70" t="s">
        <v>1403</v>
      </c>
      <c r="B12" s="139">
        <v>49444</v>
      </c>
      <c r="C12" s="107">
        <f>表九!B12</f>
        <v>36000</v>
      </c>
      <c r="D12" s="140">
        <f t="shared" si="0"/>
        <v>72.809643232748158</v>
      </c>
      <c r="E12" s="72" t="s">
        <v>1404</v>
      </c>
      <c r="F12" s="139"/>
      <c r="G12" s="112">
        <f>表九!D27</f>
        <v>0</v>
      </c>
      <c r="H12" s="142" t="e">
        <f t="shared" si="1"/>
        <v>#DIV/0!</v>
      </c>
    </row>
    <row r="13" spans="1:8" s="135" customFormat="1" ht="20.100000000000001" customHeight="1">
      <c r="A13" s="70" t="s">
        <v>1405</v>
      </c>
      <c r="B13" s="139"/>
      <c r="C13" s="107">
        <f>表九!B18</f>
        <v>0</v>
      </c>
      <c r="D13" s="140" t="e">
        <f t="shared" si="0"/>
        <v>#DIV/0!</v>
      </c>
      <c r="E13" s="72" t="s">
        <v>1406</v>
      </c>
      <c r="F13" s="139"/>
      <c r="G13" s="112">
        <f>表九!D31</f>
        <v>0</v>
      </c>
      <c r="H13" s="142" t="e">
        <f t="shared" si="1"/>
        <v>#DIV/0!</v>
      </c>
    </row>
    <row r="14" spans="1:8" s="135" customFormat="1" ht="20.100000000000001" customHeight="1">
      <c r="A14" s="70" t="s">
        <v>1407</v>
      </c>
      <c r="B14" s="139"/>
      <c r="C14" s="107">
        <f>表九!B19</f>
        <v>0</v>
      </c>
      <c r="D14" s="140" t="e">
        <f t="shared" si="0"/>
        <v>#DIV/0!</v>
      </c>
      <c r="E14" s="70" t="s">
        <v>1408</v>
      </c>
      <c r="F14" s="107">
        <f>F15+F16</f>
        <v>0</v>
      </c>
      <c r="G14" s="107">
        <f>G15+G16</f>
        <v>0</v>
      </c>
      <c r="H14" s="140" t="e">
        <f t="shared" si="1"/>
        <v>#DIV/0!</v>
      </c>
    </row>
    <row r="15" spans="1:8" s="135" customFormat="1" ht="20.100000000000001" customHeight="1">
      <c r="A15" s="70" t="s">
        <v>1409</v>
      </c>
      <c r="B15" s="139">
        <v>1949</v>
      </c>
      <c r="C15" s="107">
        <f>表九!B22</f>
        <v>300</v>
      </c>
      <c r="D15" s="140">
        <f t="shared" si="0"/>
        <v>15.392508978963571</v>
      </c>
      <c r="E15" s="75" t="s">
        <v>1410</v>
      </c>
      <c r="F15" s="139"/>
      <c r="G15" s="112">
        <f>表九!D35</f>
        <v>0</v>
      </c>
      <c r="H15" s="142" t="e">
        <f t="shared" si="1"/>
        <v>#DIV/0!</v>
      </c>
    </row>
    <row r="16" spans="1:8" s="135" customFormat="1" ht="20.100000000000001" customHeight="1">
      <c r="A16" s="70" t="s">
        <v>1411</v>
      </c>
      <c r="B16" s="139"/>
      <c r="C16" s="107">
        <f>表九!B23</f>
        <v>0</v>
      </c>
      <c r="D16" s="140" t="e">
        <f t="shared" si="0"/>
        <v>#DIV/0!</v>
      </c>
      <c r="E16" s="75" t="s">
        <v>1412</v>
      </c>
      <c r="F16" s="139"/>
      <c r="G16" s="112">
        <f>表九!D40</f>
        <v>0</v>
      </c>
      <c r="H16" s="142" t="e">
        <f t="shared" si="1"/>
        <v>#DIV/0!</v>
      </c>
    </row>
    <row r="17" spans="1:8" s="135" customFormat="1" ht="20.100000000000001" customHeight="1">
      <c r="A17" s="70" t="s">
        <v>1413</v>
      </c>
      <c r="B17" s="139"/>
      <c r="C17" s="107">
        <f>表九!B24</f>
        <v>0</v>
      </c>
      <c r="D17" s="140" t="e">
        <f t="shared" si="0"/>
        <v>#DIV/0!</v>
      </c>
      <c r="E17" s="70" t="s">
        <v>1414</v>
      </c>
      <c r="F17" s="107">
        <f>SUM(F18:F27)</f>
        <v>125320</v>
      </c>
      <c r="G17" s="107">
        <f>SUM(G18:G27)</f>
        <v>24300</v>
      </c>
      <c r="H17" s="140">
        <f t="shared" si="1"/>
        <v>19.390360676667733</v>
      </c>
    </row>
    <row r="18" spans="1:8" s="135" customFormat="1" ht="20.100000000000001" customHeight="1">
      <c r="A18" s="70" t="s">
        <v>1415</v>
      </c>
      <c r="B18" s="139"/>
      <c r="C18" s="107">
        <f>表九!B25</f>
        <v>0</v>
      </c>
      <c r="D18" s="140" t="e">
        <f t="shared" si="0"/>
        <v>#DIV/0!</v>
      </c>
      <c r="E18" s="75" t="s">
        <v>1416</v>
      </c>
      <c r="F18" s="144">
        <v>30820</v>
      </c>
      <c r="G18" s="112">
        <f>表九!D46</f>
        <v>24000</v>
      </c>
      <c r="H18" s="142">
        <f t="shared" si="1"/>
        <v>77.871512005191434</v>
      </c>
    </row>
    <row r="19" spans="1:8" s="135" customFormat="1" ht="20.100000000000001" customHeight="1">
      <c r="A19" s="70" t="s">
        <v>1417</v>
      </c>
      <c r="B19" s="139">
        <v>16</v>
      </c>
      <c r="C19" s="107">
        <f>表九!B26</f>
        <v>0</v>
      </c>
      <c r="D19" s="140">
        <f t="shared" si="0"/>
        <v>0</v>
      </c>
      <c r="E19" s="75" t="s">
        <v>1418</v>
      </c>
      <c r="F19" s="145"/>
      <c r="G19" s="112">
        <f>表九!D59</f>
        <v>0</v>
      </c>
      <c r="H19" s="142" t="e">
        <f t="shared" si="1"/>
        <v>#DIV/0!</v>
      </c>
    </row>
    <row r="20" spans="1:8" s="135" customFormat="1" ht="20.100000000000001" customHeight="1">
      <c r="A20" s="70" t="s">
        <v>1419</v>
      </c>
      <c r="B20" s="139">
        <v>3</v>
      </c>
      <c r="C20" s="107">
        <f>表九!B27</f>
        <v>0</v>
      </c>
      <c r="D20" s="140">
        <f t="shared" si="0"/>
        <v>0</v>
      </c>
      <c r="E20" s="75" t="s">
        <v>1420</v>
      </c>
      <c r="F20" s="144"/>
      <c r="G20" s="112">
        <f>表九!D63</f>
        <v>0</v>
      </c>
      <c r="H20" s="142" t="e">
        <f t="shared" si="1"/>
        <v>#DIV/0!</v>
      </c>
    </row>
    <row r="21" spans="1:8" s="135" customFormat="1" ht="20.100000000000001" customHeight="1">
      <c r="A21" s="146" t="s">
        <v>1421</v>
      </c>
      <c r="B21" s="139"/>
      <c r="C21" s="147">
        <f>表九!B33</f>
        <v>0</v>
      </c>
      <c r="D21" s="148" t="e">
        <f t="shared" si="0"/>
        <v>#DIV/0!</v>
      </c>
      <c r="E21" s="75" t="s">
        <v>1422</v>
      </c>
      <c r="F21" s="145">
        <v>1000</v>
      </c>
      <c r="G21" s="112">
        <f>表九!D64</f>
        <v>300</v>
      </c>
      <c r="H21" s="142">
        <f t="shared" si="1"/>
        <v>30</v>
      </c>
    </row>
    <row r="22" spans="1:8" s="135" customFormat="1" ht="20.100000000000001" customHeight="1">
      <c r="A22" s="146" t="s">
        <v>1423</v>
      </c>
      <c r="B22" s="139"/>
      <c r="C22" s="147">
        <f>表九!B34</f>
        <v>0</v>
      </c>
      <c r="D22" s="148" t="e">
        <f t="shared" si="0"/>
        <v>#DIV/0!</v>
      </c>
      <c r="E22" s="75" t="s">
        <v>1424</v>
      </c>
      <c r="F22" s="144"/>
      <c r="G22" s="112">
        <f>表九!D70</f>
        <v>0</v>
      </c>
      <c r="H22" s="142" t="e">
        <f t="shared" si="1"/>
        <v>#DIV/0!</v>
      </c>
    </row>
    <row r="23" spans="1:8" ht="20.100000000000001" customHeight="1">
      <c r="A23" s="149"/>
      <c r="B23" s="116"/>
      <c r="C23" s="116"/>
      <c r="D23" s="150"/>
      <c r="E23" s="75" t="s">
        <v>1425</v>
      </c>
      <c r="F23" s="145"/>
      <c r="G23" s="104">
        <f>表九!D74</f>
        <v>0</v>
      </c>
      <c r="H23" s="151" t="e">
        <f t="shared" si="1"/>
        <v>#DIV/0!</v>
      </c>
    </row>
    <row r="24" spans="1:8" ht="20.100000000000001" customHeight="1">
      <c r="A24" s="117"/>
      <c r="B24" s="116"/>
      <c r="C24" s="116"/>
      <c r="D24" s="150"/>
      <c r="E24" s="75" t="s">
        <v>1426</v>
      </c>
      <c r="F24" s="144">
        <v>93500</v>
      </c>
      <c r="G24" s="104">
        <f>表九!D78</f>
        <v>0</v>
      </c>
      <c r="H24" s="151">
        <f t="shared" si="1"/>
        <v>0</v>
      </c>
    </row>
    <row r="25" spans="1:8" ht="20.100000000000001" customHeight="1">
      <c r="A25" s="118"/>
      <c r="B25" s="116"/>
      <c r="C25" s="116"/>
      <c r="D25" s="150"/>
      <c r="E25" s="75" t="s">
        <v>1427</v>
      </c>
      <c r="F25" s="145"/>
      <c r="G25" s="152">
        <f>表九!D82</f>
        <v>0</v>
      </c>
      <c r="H25" s="153" t="e">
        <f t="shared" si="1"/>
        <v>#DIV/0!</v>
      </c>
    </row>
    <row r="26" spans="1:8" ht="20.100000000000001" customHeight="1">
      <c r="A26" s="118"/>
      <c r="B26" s="116"/>
      <c r="C26" s="116"/>
      <c r="D26" s="150"/>
      <c r="E26" s="75" t="s">
        <v>1428</v>
      </c>
      <c r="F26" s="144"/>
      <c r="G26" s="152">
        <f>表九!D88</f>
        <v>0</v>
      </c>
      <c r="H26" s="153" t="e">
        <f t="shared" si="1"/>
        <v>#DIV/0!</v>
      </c>
    </row>
    <row r="27" spans="1:8" ht="20.100000000000001" customHeight="1">
      <c r="A27" s="118"/>
      <c r="B27" s="116"/>
      <c r="C27" s="116"/>
      <c r="D27" s="150"/>
      <c r="E27" s="75" t="s">
        <v>1429</v>
      </c>
      <c r="F27" s="145"/>
      <c r="G27" s="152">
        <f>表九!D91</f>
        <v>0</v>
      </c>
      <c r="H27" s="153" t="e">
        <f t="shared" si="1"/>
        <v>#DIV/0!</v>
      </c>
    </row>
    <row r="28" spans="1:8" ht="20.100000000000001" customHeight="1">
      <c r="A28" s="105"/>
      <c r="B28" s="116"/>
      <c r="C28" s="116"/>
      <c r="D28" s="150"/>
      <c r="E28" s="70" t="s">
        <v>1430</v>
      </c>
      <c r="F28" s="154">
        <f>SUM(F29:F33)</f>
        <v>40</v>
      </c>
      <c r="G28" s="154">
        <f>SUM(G29:G33)</f>
        <v>0</v>
      </c>
      <c r="H28" s="155">
        <f t="shared" si="1"/>
        <v>0</v>
      </c>
    </row>
    <row r="29" spans="1:8" ht="20.100000000000001" customHeight="1">
      <c r="A29" s="105"/>
      <c r="B29" s="116"/>
      <c r="C29" s="116"/>
      <c r="D29" s="150"/>
      <c r="E29" s="75" t="s">
        <v>1431</v>
      </c>
      <c r="F29" s="156">
        <v>40</v>
      </c>
      <c r="G29" s="157">
        <f>表九!D101</f>
        <v>0</v>
      </c>
      <c r="H29" s="158">
        <f t="shared" si="1"/>
        <v>0</v>
      </c>
    </row>
    <row r="30" spans="1:8" ht="20.100000000000001" customHeight="1">
      <c r="A30" s="105"/>
      <c r="B30" s="116"/>
      <c r="C30" s="116"/>
      <c r="D30" s="150"/>
      <c r="E30" s="159" t="s">
        <v>1432</v>
      </c>
      <c r="F30" s="156"/>
      <c r="G30" s="157">
        <f>表九!D106</f>
        <v>0</v>
      </c>
      <c r="H30" s="158" t="e">
        <f t="shared" si="1"/>
        <v>#DIV/0!</v>
      </c>
    </row>
    <row r="31" spans="1:8" ht="20.100000000000001" customHeight="1">
      <c r="A31" s="105"/>
      <c r="B31" s="116"/>
      <c r="C31" s="116"/>
      <c r="D31" s="150"/>
      <c r="E31" s="159" t="s">
        <v>1433</v>
      </c>
      <c r="F31" s="156"/>
      <c r="G31" s="157">
        <f>表九!D111</f>
        <v>0</v>
      </c>
      <c r="H31" s="158" t="e">
        <f t="shared" si="1"/>
        <v>#DIV/0!</v>
      </c>
    </row>
    <row r="32" spans="1:8" ht="20.100000000000001" customHeight="1">
      <c r="A32" s="105"/>
      <c r="B32" s="116"/>
      <c r="C32" s="116"/>
      <c r="D32" s="150"/>
      <c r="E32" s="160" t="s">
        <v>1434</v>
      </c>
      <c r="F32" s="156"/>
      <c r="G32" s="157"/>
      <c r="H32" s="158" t="e">
        <f t="shared" si="1"/>
        <v>#DIV/0!</v>
      </c>
    </row>
    <row r="33" spans="1:8" ht="20.100000000000001" customHeight="1">
      <c r="A33" s="105"/>
      <c r="B33" s="116"/>
      <c r="C33" s="116"/>
      <c r="D33" s="150"/>
      <c r="E33" s="160" t="s">
        <v>1435</v>
      </c>
      <c r="F33" s="156"/>
      <c r="G33" s="157"/>
      <c r="H33" s="158" t="e">
        <f t="shared" si="1"/>
        <v>#DIV/0!</v>
      </c>
    </row>
    <row r="34" spans="1:8" ht="20.100000000000001" customHeight="1">
      <c r="A34" s="105"/>
      <c r="B34" s="116"/>
      <c r="C34" s="116"/>
      <c r="D34" s="150"/>
      <c r="E34" s="78" t="s">
        <v>1436</v>
      </c>
      <c r="F34" s="161">
        <f>SUM(F35:F44)</f>
        <v>0</v>
      </c>
      <c r="G34" s="161">
        <f>SUM(G35:G44)</f>
        <v>0</v>
      </c>
      <c r="H34" s="162" t="e">
        <f t="shared" si="1"/>
        <v>#DIV/0!</v>
      </c>
    </row>
    <row r="35" spans="1:8" ht="20.100000000000001" customHeight="1">
      <c r="A35" s="105"/>
      <c r="B35" s="116"/>
      <c r="C35" s="116"/>
      <c r="D35" s="150"/>
      <c r="E35" s="122" t="s">
        <v>1437</v>
      </c>
      <c r="F35" s="156"/>
      <c r="G35" s="157">
        <f>表九!D117</f>
        <v>0</v>
      </c>
      <c r="H35" s="158" t="e">
        <f t="shared" si="1"/>
        <v>#DIV/0!</v>
      </c>
    </row>
    <row r="36" spans="1:8" ht="20.100000000000001" customHeight="1">
      <c r="A36" s="105"/>
      <c r="B36" s="116"/>
      <c r="C36" s="116"/>
      <c r="D36" s="150"/>
      <c r="E36" s="122" t="s">
        <v>1438</v>
      </c>
      <c r="F36" s="156"/>
      <c r="G36" s="157">
        <f>表九!D122</f>
        <v>0</v>
      </c>
      <c r="H36" s="158" t="e">
        <f t="shared" si="1"/>
        <v>#DIV/0!</v>
      </c>
    </row>
    <row r="37" spans="1:8" ht="20.100000000000001" customHeight="1">
      <c r="A37" s="105"/>
      <c r="B37" s="116"/>
      <c r="C37" s="116"/>
      <c r="D37" s="150"/>
      <c r="E37" s="122" t="s">
        <v>1439</v>
      </c>
      <c r="F37" s="156"/>
      <c r="G37" s="157">
        <f>表九!D127</f>
        <v>0</v>
      </c>
      <c r="H37" s="158" t="e">
        <f t="shared" si="1"/>
        <v>#DIV/0!</v>
      </c>
    </row>
    <row r="38" spans="1:8" s="95" customFormat="1" ht="20.100000000000001" customHeight="1">
      <c r="A38" s="105"/>
      <c r="B38" s="116"/>
      <c r="C38" s="116"/>
      <c r="D38" s="150"/>
      <c r="E38" s="122" t="s">
        <v>1440</v>
      </c>
      <c r="F38" s="156"/>
      <c r="G38" s="157">
        <f>表九!D132</f>
        <v>0</v>
      </c>
      <c r="H38" s="158" t="e">
        <f t="shared" si="1"/>
        <v>#DIV/0!</v>
      </c>
    </row>
    <row r="39" spans="1:8" ht="20.100000000000001" customHeight="1">
      <c r="A39" s="105"/>
      <c r="B39" s="116"/>
      <c r="C39" s="116"/>
      <c r="D39" s="150"/>
      <c r="E39" s="122" t="s">
        <v>1441</v>
      </c>
      <c r="F39" s="156"/>
      <c r="G39" s="157">
        <f>表九!D141</f>
        <v>0</v>
      </c>
      <c r="H39" s="158" t="e">
        <f t="shared" si="1"/>
        <v>#DIV/0!</v>
      </c>
    </row>
    <row r="40" spans="1:8" ht="20.100000000000001" customHeight="1">
      <c r="A40" s="117"/>
      <c r="B40" s="116"/>
      <c r="C40" s="116"/>
      <c r="D40" s="150"/>
      <c r="E40" s="122" t="s">
        <v>1442</v>
      </c>
      <c r="F40" s="156"/>
      <c r="G40" s="157">
        <f>表九!D148</f>
        <v>0</v>
      </c>
      <c r="H40" s="158" t="e">
        <f t="shared" si="1"/>
        <v>#DIV/0!</v>
      </c>
    </row>
    <row r="41" spans="1:8" ht="20.100000000000001" customHeight="1">
      <c r="A41" s="117"/>
      <c r="B41" s="116"/>
      <c r="C41" s="116"/>
      <c r="D41" s="150"/>
      <c r="E41" s="122" t="s">
        <v>1443</v>
      </c>
      <c r="F41" s="156"/>
      <c r="G41" s="157">
        <f>表九!D157</f>
        <v>0</v>
      </c>
      <c r="H41" s="158" t="e">
        <f t="shared" si="1"/>
        <v>#DIV/0!</v>
      </c>
    </row>
    <row r="42" spans="1:8" ht="20.100000000000001" customHeight="1">
      <c r="A42" s="117"/>
      <c r="B42" s="116"/>
      <c r="C42" s="116"/>
      <c r="D42" s="150"/>
      <c r="E42" s="122" t="s">
        <v>1444</v>
      </c>
      <c r="F42" s="156"/>
      <c r="G42" s="157">
        <f>表九!D160</f>
        <v>0</v>
      </c>
      <c r="H42" s="158" t="e">
        <f t="shared" si="1"/>
        <v>#DIV/0!</v>
      </c>
    </row>
    <row r="43" spans="1:8" ht="20.100000000000001" customHeight="1">
      <c r="A43" s="117"/>
      <c r="B43" s="163"/>
      <c r="C43" s="163"/>
      <c r="D43" s="164"/>
      <c r="E43" s="122" t="s">
        <v>1445</v>
      </c>
      <c r="F43" s="156"/>
      <c r="G43" s="157">
        <f>表九!D163</f>
        <v>0</v>
      </c>
      <c r="H43" s="158" t="e">
        <f t="shared" si="1"/>
        <v>#DIV/0!</v>
      </c>
    </row>
    <row r="44" spans="1:8" ht="20.100000000000001" customHeight="1">
      <c r="A44" s="117"/>
      <c r="B44" s="163"/>
      <c r="C44" s="163"/>
      <c r="D44" s="164"/>
      <c r="E44" s="122" t="s">
        <v>1446</v>
      </c>
      <c r="F44" s="156"/>
      <c r="G44" s="157">
        <f>表九!D164</f>
        <v>0</v>
      </c>
      <c r="H44" s="158" t="e">
        <f t="shared" si="1"/>
        <v>#DIV/0!</v>
      </c>
    </row>
    <row r="45" spans="1:8" ht="20.100000000000001" customHeight="1">
      <c r="A45" s="117"/>
      <c r="B45" s="163"/>
      <c r="C45" s="163"/>
      <c r="D45" s="164"/>
      <c r="E45" s="78" t="s">
        <v>1447</v>
      </c>
      <c r="F45" s="161">
        <f>F46</f>
        <v>0</v>
      </c>
      <c r="G45" s="161">
        <f>G46</f>
        <v>0</v>
      </c>
      <c r="H45" s="162" t="e">
        <f t="shared" si="1"/>
        <v>#DIV/0!</v>
      </c>
    </row>
    <row r="46" spans="1:8" ht="20.100000000000001" customHeight="1">
      <c r="A46" s="117"/>
      <c r="B46" s="163"/>
      <c r="C46" s="163"/>
      <c r="D46" s="164"/>
      <c r="E46" s="122" t="s">
        <v>1448</v>
      </c>
      <c r="F46" s="156"/>
      <c r="G46" s="157">
        <f>表九!D169</f>
        <v>0</v>
      </c>
      <c r="H46" s="158" t="e">
        <f t="shared" si="1"/>
        <v>#DIV/0!</v>
      </c>
    </row>
    <row r="47" spans="1:8" ht="20.100000000000001" customHeight="1">
      <c r="A47" s="117"/>
      <c r="B47" s="163"/>
      <c r="C47" s="163"/>
      <c r="D47" s="164"/>
      <c r="E47" s="78" t="s">
        <v>1449</v>
      </c>
      <c r="F47" s="161">
        <f>F48+F49+F50</f>
        <v>2853</v>
      </c>
      <c r="G47" s="161">
        <f>G48+G49+G50</f>
        <v>1000</v>
      </c>
      <c r="H47" s="162">
        <f t="shared" si="1"/>
        <v>35.050823694356822</v>
      </c>
    </row>
    <row r="48" spans="1:8" ht="20.100000000000001" customHeight="1">
      <c r="A48" s="165"/>
      <c r="B48" s="163"/>
      <c r="C48" s="163"/>
      <c r="D48" s="164"/>
      <c r="E48" s="122" t="s">
        <v>1450</v>
      </c>
      <c r="F48" s="156"/>
      <c r="G48" s="157">
        <f>表九!D173</f>
        <v>0</v>
      </c>
      <c r="H48" s="158" t="e">
        <f t="shared" si="1"/>
        <v>#DIV/0!</v>
      </c>
    </row>
    <row r="49" spans="1:8" ht="20.100000000000001" customHeight="1">
      <c r="A49" s="165"/>
      <c r="B49" s="163"/>
      <c r="C49" s="163"/>
      <c r="D49" s="164"/>
      <c r="E49" s="122" t="s">
        <v>1451</v>
      </c>
      <c r="F49" s="156">
        <v>32</v>
      </c>
      <c r="G49" s="157">
        <f>表九!D177</f>
        <v>0</v>
      </c>
      <c r="H49" s="158">
        <f t="shared" si="1"/>
        <v>0</v>
      </c>
    </row>
    <row r="50" spans="1:8" ht="20.100000000000001" customHeight="1">
      <c r="A50" s="165"/>
      <c r="B50" s="163"/>
      <c r="C50" s="163"/>
      <c r="D50" s="164"/>
      <c r="E50" s="122" t="s">
        <v>1452</v>
      </c>
      <c r="F50" s="166">
        <v>2821</v>
      </c>
      <c r="G50" s="157">
        <f>表九!D186</f>
        <v>1000</v>
      </c>
      <c r="H50" s="158">
        <f t="shared" si="1"/>
        <v>35.448422545196742</v>
      </c>
    </row>
    <row r="51" spans="1:8" ht="20.100000000000001" customHeight="1">
      <c r="A51" s="165"/>
      <c r="B51" s="163"/>
      <c r="C51" s="163"/>
      <c r="D51" s="164"/>
      <c r="E51" s="78" t="s">
        <v>1453</v>
      </c>
      <c r="F51" s="167">
        <v>3622</v>
      </c>
      <c r="G51" s="161">
        <f>表九!D197</f>
        <v>6585</v>
      </c>
      <c r="H51" s="162">
        <f t="shared" si="1"/>
        <v>181.80563224737713</v>
      </c>
    </row>
    <row r="52" spans="1:8" ht="20.100000000000001" customHeight="1">
      <c r="A52" s="165"/>
      <c r="B52" s="163"/>
      <c r="C52" s="163"/>
      <c r="D52" s="164"/>
      <c r="E52" s="78" t="s">
        <v>1454</v>
      </c>
      <c r="F52" s="167">
        <v>103</v>
      </c>
      <c r="G52" s="161">
        <f>表九!D214</f>
        <v>0</v>
      </c>
      <c r="H52" s="162">
        <f t="shared" si="1"/>
        <v>0</v>
      </c>
    </row>
    <row r="53" spans="1:8" ht="20.100000000000001" customHeight="1">
      <c r="A53" s="165"/>
      <c r="B53" s="163"/>
      <c r="C53" s="163"/>
      <c r="D53" s="164"/>
      <c r="E53" s="105"/>
      <c r="F53" s="168"/>
      <c r="G53" s="163"/>
      <c r="H53" s="164"/>
    </row>
    <row r="54" spans="1:8" ht="20.100000000000001" customHeight="1">
      <c r="A54" s="165"/>
      <c r="B54" s="163"/>
      <c r="C54" s="163"/>
      <c r="D54" s="164"/>
      <c r="E54" s="105"/>
      <c r="F54" s="169"/>
      <c r="G54" s="163"/>
      <c r="H54" s="164"/>
    </row>
    <row r="55" spans="1:8" ht="20.100000000000001" customHeight="1">
      <c r="A55" s="165"/>
      <c r="B55" s="163"/>
      <c r="C55" s="163"/>
      <c r="D55" s="164"/>
      <c r="E55" s="105"/>
      <c r="F55" s="163"/>
      <c r="G55" s="163"/>
      <c r="H55" s="164"/>
    </row>
    <row r="56" spans="1:8" ht="20.100000000000001" customHeight="1">
      <c r="A56" s="165"/>
      <c r="B56" s="163"/>
      <c r="C56" s="163"/>
      <c r="D56" s="164"/>
      <c r="E56" s="105"/>
      <c r="F56" s="163"/>
      <c r="G56" s="163"/>
      <c r="H56" s="164"/>
    </row>
    <row r="57" spans="1:8" ht="20.100000000000001" customHeight="1">
      <c r="A57" s="165"/>
      <c r="B57" s="163"/>
      <c r="C57" s="163"/>
      <c r="D57" s="164"/>
      <c r="E57" s="105"/>
      <c r="F57" s="163"/>
      <c r="G57" s="163"/>
      <c r="H57" s="164"/>
    </row>
    <row r="58" spans="1:8" ht="20.100000000000001" customHeight="1">
      <c r="A58" s="165"/>
      <c r="B58" s="163"/>
      <c r="C58" s="163"/>
      <c r="D58" s="164"/>
      <c r="E58" s="105"/>
      <c r="F58" s="163"/>
      <c r="G58" s="163"/>
      <c r="H58" s="164"/>
    </row>
    <row r="59" spans="1:8" ht="20.100000000000001" customHeight="1">
      <c r="A59" s="165"/>
      <c r="B59" s="163"/>
      <c r="C59" s="163"/>
      <c r="D59" s="164"/>
      <c r="E59" s="105"/>
      <c r="F59" s="163"/>
      <c r="G59" s="163"/>
      <c r="H59" s="164"/>
    </row>
    <row r="60" spans="1:8" ht="20.100000000000001" customHeight="1">
      <c r="A60" s="165"/>
      <c r="B60" s="163"/>
      <c r="C60" s="163"/>
      <c r="D60" s="164"/>
      <c r="E60" s="105"/>
      <c r="F60" s="163"/>
      <c r="G60" s="163"/>
      <c r="H60" s="164"/>
    </row>
    <row r="61" spans="1:8" ht="20.100000000000001" customHeight="1">
      <c r="A61" s="165"/>
      <c r="B61" s="163"/>
      <c r="C61" s="163"/>
      <c r="D61" s="164"/>
      <c r="E61" s="165"/>
      <c r="F61" s="163"/>
      <c r="G61" s="163"/>
      <c r="H61" s="164"/>
    </row>
    <row r="62" spans="1:8" ht="20.100000000000001" customHeight="1">
      <c r="A62" s="126" t="s">
        <v>57</v>
      </c>
      <c r="B62" s="170">
        <f>SUM(B6:B22)</f>
        <v>53896</v>
      </c>
      <c r="C62" s="170">
        <f>SUM(C6:C22)</f>
        <v>37500</v>
      </c>
      <c r="D62" s="171">
        <f t="shared" ref="D62:D69" si="2">C62/B62*100</f>
        <v>69.578447380139536</v>
      </c>
      <c r="E62" s="126" t="s">
        <v>1039</v>
      </c>
      <c r="F62" s="170">
        <f>F6+F10+F14+F17+F28+F34+F45+F47+F51+F52</f>
        <v>132863</v>
      </c>
      <c r="G62" s="170">
        <f>G6+G10+G14+G17+G28+G34+G45+G47+G51+G52</f>
        <v>31885</v>
      </c>
      <c r="H62" s="171">
        <f t="shared" si="1"/>
        <v>23.998404371420186</v>
      </c>
    </row>
    <row r="63" spans="1:8" ht="20.100000000000001" customHeight="1">
      <c r="A63" s="128" t="s">
        <v>1046</v>
      </c>
      <c r="B63" s="170">
        <f>B64+B67+B68+B70+B71</f>
        <v>121941</v>
      </c>
      <c r="C63" s="170">
        <f>C64+C67+C68+C70+C71</f>
        <v>25990</v>
      </c>
      <c r="D63" s="171">
        <f t="shared" si="2"/>
        <v>21.313586078513381</v>
      </c>
      <c r="E63" s="128" t="s">
        <v>1047</v>
      </c>
      <c r="F63" s="170">
        <f>F64+F67+F68+F69+F70</f>
        <v>42974</v>
      </c>
      <c r="G63" s="170">
        <f>G64+G67+G68+G69+G70</f>
        <v>31605</v>
      </c>
      <c r="H63" s="171">
        <f t="shared" si="1"/>
        <v>73.544468748545626</v>
      </c>
    </row>
    <row r="64" spans="1:8" ht="20.100000000000001" customHeight="1">
      <c r="A64" s="114" t="s">
        <v>1455</v>
      </c>
      <c r="B64" s="161">
        <f t="shared" ref="B64:G64" si="3">B65+B66</f>
        <v>4238</v>
      </c>
      <c r="C64" s="161">
        <f t="shared" si="3"/>
        <v>2500</v>
      </c>
      <c r="D64" s="162">
        <f t="shared" si="2"/>
        <v>58.990089664936299</v>
      </c>
      <c r="E64" s="114" t="s">
        <v>1456</v>
      </c>
      <c r="F64" s="161">
        <f t="shared" si="3"/>
        <v>0</v>
      </c>
      <c r="G64" s="161">
        <f t="shared" si="3"/>
        <v>0</v>
      </c>
      <c r="H64" s="162" t="e">
        <f t="shared" si="1"/>
        <v>#DIV/0!</v>
      </c>
    </row>
    <row r="65" spans="1:8" ht="20.100000000000001" customHeight="1">
      <c r="A65" s="108" t="s">
        <v>1457</v>
      </c>
      <c r="B65" s="156">
        <v>4238</v>
      </c>
      <c r="C65" s="161">
        <f>表九!B239</f>
        <v>2500</v>
      </c>
      <c r="D65" s="162">
        <f t="shared" si="2"/>
        <v>58.990089664936299</v>
      </c>
      <c r="E65" s="108" t="s">
        <v>1458</v>
      </c>
      <c r="F65" s="156"/>
      <c r="G65" s="157">
        <f>表九!D239</f>
        <v>0</v>
      </c>
      <c r="H65" s="158" t="e">
        <f t="shared" si="1"/>
        <v>#DIV/0!</v>
      </c>
    </row>
    <row r="66" spans="1:8" ht="20.100000000000001" customHeight="1">
      <c r="A66" s="108" t="s">
        <v>1459</v>
      </c>
      <c r="B66" s="156"/>
      <c r="C66" s="161">
        <f>表九!B240</f>
        <v>0</v>
      </c>
      <c r="D66" s="162" t="e">
        <f t="shared" si="2"/>
        <v>#DIV/0!</v>
      </c>
      <c r="E66" s="108" t="s">
        <v>1460</v>
      </c>
      <c r="F66" s="156"/>
      <c r="G66" s="157">
        <f>表九!D240</f>
        <v>0</v>
      </c>
      <c r="H66" s="158" t="e">
        <f t="shared" si="1"/>
        <v>#DIV/0!</v>
      </c>
    </row>
    <row r="67" spans="1:8" ht="20.100000000000001" customHeight="1">
      <c r="A67" s="114" t="s">
        <v>1117</v>
      </c>
      <c r="B67" s="172">
        <v>24203</v>
      </c>
      <c r="C67" s="154">
        <f>表九!B241</f>
        <v>23490</v>
      </c>
      <c r="D67" s="155">
        <f t="shared" si="2"/>
        <v>97.054084204437459</v>
      </c>
      <c r="E67" s="114" t="s">
        <v>1461</v>
      </c>
      <c r="F67" s="172">
        <v>24551</v>
      </c>
      <c r="G67" s="154">
        <f>表九!D241</f>
        <v>9000</v>
      </c>
      <c r="H67" s="155">
        <f t="shared" si="1"/>
        <v>36.658384587185857</v>
      </c>
    </row>
    <row r="68" spans="1:8" ht="20.100000000000001" customHeight="1">
      <c r="A68" s="114" t="s">
        <v>1118</v>
      </c>
      <c r="B68" s="172"/>
      <c r="C68" s="154">
        <f>表九!B242</f>
        <v>0</v>
      </c>
      <c r="D68" s="155" t="e">
        <f t="shared" si="2"/>
        <v>#DIV/0!</v>
      </c>
      <c r="E68" s="114" t="s">
        <v>1462</v>
      </c>
      <c r="F68" s="172">
        <v>18423</v>
      </c>
      <c r="G68" s="154">
        <f>表九!D242</f>
        <v>20395</v>
      </c>
      <c r="H68" s="155">
        <f t="shared" si="1"/>
        <v>110.70401129023504</v>
      </c>
    </row>
    <row r="69" spans="1:8" ht="20.100000000000001" customHeight="1">
      <c r="A69" s="108" t="s">
        <v>1463</v>
      </c>
      <c r="B69" s="156"/>
      <c r="C69" s="161">
        <f>表九!B243</f>
        <v>0</v>
      </c>
      <c r="D69" s="162" t="e">
        <f t="shared" si="2"/>
        <v>#DIV/0!</v>
      </c>
      <c r="E69" s="130" t="s">
        <v>1464</v>
      </c>
      <c r="F69" s="172"/>
      <c r="G69" s="154">
        <f>表九!D243</f>
        <v>2210</v>
      </c>
      <c r="H69" s="155" t="e">
        <f t="shared" si="1"/>
        <v>#DIV/0!</v>
      </c>
    </row>
    <row r="70" spans="1:8" ht="20.100000000000001" customHeight="1">
      <c r="A70" s="130" t="s">
        <v>1465</v>
      </c>
      <c r="B70" s="172"/>
      <c r="C70" s="154">
        <f>表九!B244</f>
        <v>0</v>
      </c>
      <c r="D70" s="155" t="e">
        <f t="shared" ref="D70:D73" si="4">C70/B70*100</f>
        <v>#DIV/0!</v>
      </c>
      <c r="E70" s="130" t="s">
        <v>1466</v>
      </c>
      <c r="F70" s="172"/>
      <c r="G70" s="154">
        <f>表九!D244</f>
        <v>0</v>
      </c>
      <c r="H70" s="155" t="e">
        <f t="shared" ref="H70:H73" si="5">G70/F70*100</f>
        <v>#DIV/0!</v>
      </c>
    </row>
    <row r="71" spans="1:8" ht="20.100000000000001" customHeight="1">
      <c r="A71" s="130" t="s">
        <v>1467</v>
      </c>
      <c r="B71" s="172">
        <v>93500</v>
      </c>
      <c r="C71" s="154">
        <f>表九!B245</f>
        <v>0</v>
      </c>
      <c r="D71" s="155">
        <f t="shared" si="4"/>
        <v>0</v>
      </c>
      <c r="E71" s="131"/>
      <c r="F71" s="163"/>
      <c r="G71" s="163"/>
      <c r="H71" s="164"/>
    </row>
    <row r="72" spans="1:8" ht="20.100000000000001" customHeight="1">
      <c r="A72" s="131"/>
      <c r="B72" s="163"/>
      <c r="C72" s="163"/>
      <c r="D72" s="164"/>
      <c r="E72" s="131"/>
      <c r="F72" s="163"/>
      <c r="G72" s="163"/>
      <c r="H72" s="164"/>
    </row>
    <row r="73" spans="1:8" ht="20.100000000000001" customHeight="1">
      <c r="A73" s="132" t="s">
        <v>1133</v>
      </c>
      <c r="B73" s="173">
        <f>B62+B63</f>
        <v>175837</v>
      </c>
      <c r="C73" s="173">
        <f>C62+C63</f>
        <v>63490</v>
      </c>
      <c r="D73" s="174">
        <f t="shared" si="4"/>
        <v>36.107303923520078</v>
      </c>
      <c r="E73" s="132" t="s">
        <v>1134</v>
      </c>
      <c r="F73" s="173">
        <f>F62+F63</f>
        <v>175837</v>
      </c>
      <c r="G73" s="173">
        <f>G62+G63</f>
        <v>63490</v>
      </c>
      <c r="H73" s="174">
        <f t="shared" si="5"/>
        <v>36.107303923520078</v>
      </c>
    </row>
    <row r="74" spans="1:8" ht="20.100000000000001" customHeight="1">
      <c r="A74" s="175" t="s">
        <v>1135</v>
      </c>
      <c r="B74" s="176">
        <f>B73-F73</f>
        <v>0</v>
      </c>
      <c r="C74" s="176">
        <f>C73-表九!B249</f>
        <v>0</v>
      </c>
      <c r="D74" s="176"/>
      <c r="E74" s="177"/>
      <c r="F74" s="176"/>
      <c r="G74" s="176">
        <f>G73-表九!D249</f>
        <v>0</v>
      </c>
      <c r="H74" s="176"/>
    </row>
  </sheetData>
  <sheetProtection password="CC1D" sheet="1" objects="1"/>
  <mergeCells count="3">
    <mergeCell ref="A2:H2"/>
    <mergeCell ref="A4:D4"/>
    <mergeCell ref="E4:H4"/>
  </mergeCells>
  <phoneticPr fontId="19" type="noConversion"/>
  <printOptions horizontalCentered="1"/>
  <pageMargins left="0.47152777777777799" right="0.47152777777777799" top="0.39305555555555599" bottom="0.27500000000000002" header="0.118055555555556" footer="0.118055555555556"/>
  <pageSetup paperSize="9" scale="65" orientation="landscape"/>
  <legacyDrawing r:id="rId1"/>
</worksheet>
</file>

<file path=xl/worksheets/sheet13.xml><?xml version="1.0" encoding="utf-8"?>
<worksheet xmlns="http://schemas.openxmlformats.org/spreadsheetml/2006/main" xmlns:r="http://schemas.openxmlformats.org/officeDocument/2006/relationships">
  <dimension ref="A1:D302"/>
  <sheetViews>
    <sheetView showGridLines="0" showZeros="0" workbookViewId="0">
      <pane ySplit="5" topLeftCell="A228" activePane="bottomLeft" state="frozen"/>
      <selection pane="bottomLeft" activeCell="D69" sqref="D69"/>
    </sheetView>
  </sheetViews>
  <sheetFormatPr defaultColWidth="9" defaultRowHeight="14.25"/>
  <cols>
    <col min="1" max="1" width="51" style="96" customWidth="1"/>
    <col min="2" max="2" width="13.75" style="97" customWidth="1"/>
    <col min="3" max="3" width="62.25" style="98" customWidth="1"/>
    <col min="4" max="4" width="15.625" style="97" customWidth="1"/>
    <col min="5" max="16384" width="9" style="96"/>
  </cols>
  <sheetData>
    <row r="1" spans="1:4">
      <c r="A1" s="99" t="s">
        <v>1468</v>
      </c>
    </row>
    <row r="2" spans="1:4" ht="18" customHeight="1">
      <c r="A2" s="417" t="s">
        <v>1469</v>
      </c>
      <c r="B2" s="417"/>
      <c r="C2" s="417"/>
      <c r="D2" s="417"/>
    </row>
    <row r="3" spans="1:4" ht="14.25" customHeight="1">
      <c r="A3" s="99"/>
      <c r="D3" s="100" t="s">
        <v>26</v>
      </c>
    </row>
    <row r="4" spans="1:4" ht="31.5" customHeight="1">
      <c r="A4" s="452" t="s">
        <v>1389</v>
      </c>
      <c r="B4" s="454"/>
      <c r="C4" s="452" t="s">
        <v>1390</v>
      </c>
      <c r="D4" s="454"/>
    </row>
    <row r="5" spans="1:4" ht="19.5" customHeight="1">
      <c r="A5" s="101" t="s">
        <v>1470</v>
      </c>
      <c r="B5" s="101" t="s">
        <v>29</v>
      </c>
      <c r="C5" s="101" t="s">
        <v>1470</v>
      </c>
      <c r="D5" s="101" t="s">
        <v>29</v>
      </c>
    </row>
    <row r="6" spans="1:4" ht="20.100000000000001" customHeight="1">
      <c r="A6" s="70" t="s">
        <v>1391</v>
      </c>
      <c r="B6" s="102"/>
      <c r="C6" s="70" t="s">
        <v>1392</v>
      </c>
      <c r="D6" s="103">
        <f>D7+D13+D19</f>
        <v>0</v>
      </c>
    </row>
    <row r="7" spans="1:4" ht="20.100000000000001" customHeight="1">
      <c r="A7" s="70" t="s">
        <v>1393</v>
      </c>
      <c r="B7" s="102"/>
      <c r="C7" s="72" t="s">
        <v>1394</v>
      </c>
      <c r="D7" s="104">
        <f>SUM(D8:D12)</f>
        <v>0</v>
      </c>
    </row>
    <row r="8" spans="1:4" ht="20.100000000000001" customHeight="1">
      <c r="A8" s="70" t="s">
        <v>1395</v>
      </c>
      <c r="B8" s="102"/>
      <c r="C8" s="105" t="s">
        <v>1471</v>
      </c>
      <c r="D8" s="106"/>
    </row>
    <row r="9" spans="1:4" ht="20.100000000000001" customHeight="1">
      <c r="A9" s="70" t="s">
        <v>1397</v>
      </c>
      <c r="B9" s="102"/>
      <c r="C9" s="105" t="s">
        <v>1472</v>
      </c>
      <c r="D9" s="106"/>
    </row>
    <row r="10" spans="1:4" ht="20.100000000000001" customHeight="1">
      <c r="A10" s="70" t="s">
        <v>1399</v>
      </c>
      <c r="B10" s="102">
        <v>1000</v>
      </c>
      <c r="C10" s="105" t="s">
        <v>1473</v>
      </c>
      <c r="D10" s="106"/>
    </row>
    <row r="11" spans="1:4" ht="20.100000000000001" customHeight="1">
      <c r="A11" s="70" t="s">
        <v>1401</v>
      </c>
      <c r="B11" s="102">
        <v>200</v>
      </c>
      <c r="C11" s="105" t="s">
        <v>1474</v>
      </c>
      <c r="D11" s="106"/>
    </row>
    <row r="12" spans="1:4" ht="20.100000000000001" customHeight="1">
      <c r="A12" s="70" t="s">
        <v>1403</v>
      </c>
      <c r="B12" s="107">
        <f>SUM(B13:B17)</f>
        <v>36000</v>
      </c>
      <c r="C12" s="105" t="s">
        <v>1475</v>
      </c>
      <c r="D12" s="106"/>
    </row>
    <row r="13" spans="1:4" ht="20.100000000000001" customHeight="1">
      <c r="A13" s="108" t="s">
        <v>1476</v>
      </c>
      <c r="B13" s="109">
        <v>36000</v>
      </c>
      <c r="C13" s="72" t="s">
        <v>1396</v>
      </c>
      <c r="D13" s="104">
        <f>SUM(D14:D18)</f>
        <v>0</v>
      </c>
    </row>
    <row r="14" spans="1:4" ht="20.100000000000001" customHeight="1">
      <c r="A14" s="108" t="s">
        <v>1477</v>
      </c>
      <c r="B14" s="109"/>
      <c r="C14" s="110" t="s">
        <v>1478</v>
      </c>
      <c r="D14" s="106"/>
    </row>
    <row r="15" spans="1:4" ht="20.100000000000001" customHeight="1">
      <c r="A15" s="108" t="s">
        <v>1479</v>
      </c>
      <c r="B15" s="109"/>
      <c r="C15" s="110" t="s">
        <v>1480</v>
      </c>
      <c r="D15" s="106"/>
    </row>
    <row r="16" spans="1:4" ht="20.100000000000001" customHeight="1">
      <c r="A16" s="108" t="s">
        <v>1481</v>
      </c>
      <c r="B16" s="109"/>
      <c r="C16" s="110" t="s">
        <v>1482</v>
      </c>
      <c r="D16" s="106"/>
    </row>
    <row r="17" spans="1:4" ht="20.100000000000001" customHeight="1">
      <c r="A17" s="108" t="s">
        <v>1483</v>
      </c>
      <c r="B17" s="109"/>
      <c r="C17" s="110" t="s">
        <v>1484</v>
      </c>
      <c r="D17" s="106"/>
    </row>
    <row r="18" spans="1:4" ht="20.100000000000001" customHeight="1">
      <c r="A18" s="70" t="s">
        <v>1405</v>
      </c>
      <c r="B18" s="102"/>
      <c r="C18" s="110" t="s">
        <v>1485</v>
      </c>
      <c r="D18" s="106"/>
    </row>
    <row r="19" spans="1:4" ht="20.100000000000001" customHeight="1">
      <c r="A19" s="70" t="s">
        <v>1407</v>
      </c>
      <c r="B19" s="107">
        <f>B20+B21</f>
        <v>0</v>
      </c>
      <c r="C19" s="72" t="s">
        <v>1398</v>
      </c>
      <c r="D19" s="104">
        <f>D20+D21</f>
        <v>0</v>
      </c>
    </row>
    <row r="20" spans="1:4" ht="20.100000000000001" customHeight="1">
      <c r="A20" s="108" t="s">
        <v>1486</v>
      </c>
      <c r="B20" s="109"/>
      <c r="C20" s="111" t="s">
        <v>1487</v>
      </c>
      <c r="D20" s="106"/>
    </row>
    <row r="21" spans="1:4" ht="20.100000000000001" customHeight="1">
      <c r="A21" s="108" t="s">
        <v>1488</v>
      </c>
      <c r="B21" s="109"/>
      <c r="C21" s="111" t="s">
        <v>1489</v>
      </c>
      <c r="D21" s="106"/>
    </row>
    <row r="22" spans="1:4" ht="20.100000000000001" customHeight="1">
      <c r="A22" s="70" t="s">
        <v>1409</v>
      </c>
      <c r="B22" s="102">
        <v>300</v>
      </c>
      <c r="C22" s="70" t="s">
        <v>1400</v>
      </c>
      <c r="D22" s="107">
        <f>D23+D27+D31</f>
        <v>0</v>
      </c>
    </row>
    <row r="23" spans="1:4" ht="20.100000000000001" customHeight="1">
      <c r="A23" s="70" t="s">
        <v>1411</v>
      </c>
      <c r="B23" s="102"/>
      <c r="C23" s="72" t="s">
        <v>1402</v>
      </c>
      <c r="D23" s="112">
        <f>D24+D25+D26</f>
        <v>0</v>
      </c>
    </row>
    <row r="24" spans="1:4" ht="20.100000000000001" customHeight="1">
      <c r="A24" s="70" t="s">
        <v>1413</v>
      </c>
      <c r="B24" s="102"/>
      <c r="C24" s="105" t="s">
        <v>1490</v>
      </c>
      <c r="D24" s="106"/>
    </row>
    <row r="25" spans="1:4" ht="20.100000000000001" customHeight="1">
      <c r="A25" s="70" t="s">
        <v>1415</v>
      </c>
      <c r="B25" s="102"/>
      <c r="C25" s="105" t="s">
        <v>1491</v>
      </c>
      <c r="D25" s="106"/>
    </row>
    <row r="26" spans="1:4" ht="20.100000000000001" customHeight="1">
      <c r="A26" s="70" t="s">
        <v>1417</v>
      </c>
      <c r="B26" s="102"/>
      <c r="C26" s="105" t="s">
        <v>1492</v>
      </c>
      <c r="D26" s="106"/>
    </row>
    <row r="27" spans="1:4" ht="20.100000000000001" customHeight="1">
      <c r="A27" s="70" t="s">
        <v>1419</v>
      </c>
      <c r="B27" s="107">
        <f>SUM(B28:B32)</f>
        <v>0</v>
      </c>
      <c r="C27" s="72" t="s">
        <v>1404</v>
      </c>
      <c r="D27" s="112">
        <f>D28+D29+D30</f>
        <v>0</v>
      </c>
    </row>
    <row r="28" spans="1:4" ht="20.100000000000001" customHeight="1">
      <c r="A28" s="108" t="s">
        <v>1493</v>
      </c>
      <c r="B28" s="109"/>
      <c r="C28" s="105" t="s">
        <v>1490</v>
      </c>
      <c r="D28" s="106"/>
    </row>
    <row r="29" spans="1:4" ht="20.100000000000001" customHeight="1">
      <c r="A29" s="108" t="s">
        <v>1494</v>
      </c>
      <c r="B29" s="109"/>
      <c r="C29" s="105" t="s">
        <v>1491</v>
      </c>
      <c r="D29" s="106"/>
    </row>
    <row r="30" spans="1:4" ht="20.100000000000001" customHeight="1">
      <c r="A30" s="108" t="s">
        <v>1495</v>
      </c>
      <c r="B30" s="109"/>
      <c r="C30" s="113" t="s">
        <v>1496</v>
      </c>
      <c r="D30" s="106"/>
    </row>
    <row r="31" spans="1:4" ht="20.100000000000001" customHeight="1">
      <c r="A31" s="108" t="s">
        <v>1497</v>
      </c>
      <c r="B31" s="109"/>
      <c r="C31" s="72" t="s">
        <v>1406</v>
      </c>
      <c r="D31" s="104">
        <f>D32+D33</f>
        <v>0</v>
      </c>
    </row>
    <row r="32" spans="1:4" ht="20.100000000000001" customHeight="1">
      <c r="A32" s="108" t="s">
        <v>1498</v>
      </c>
      <c r="B32" s="109"/>
      <c r="C32" s="111" t="s">
        <v>1491</v>
      </c>
      <c r="D32" s="106"/>
    </row>
    <row r="33" spans="1:4" ht="20.100000000000001" customHeight="1">
      <c r="A33" s="70" t="s">
        <v>1421</v>
      </c>
      <c r="B33" s="102"/>
      <c r="C33" s="111" t="s">
        <v>1499</v>
      </c>
      <c r="D33" s="106"/>
    </row>
    <row r="34" spans="1:4" ht="20.100000000000001" customHeight="1">
      <c r="A34" s="114" t="s">
        <v>1423</v>
      </c>
      <c r="B34" s="102"/>
      <c r="C34" s="70" t="s">
        <v>1408</v>
      </c>
      <c r="D34" s="107">
        <f>D35+D40</f>
        <v>0</v>
      </c>
    </row>
    <row r="35" spans="1:4" ht="20.100000000000001" customHeight="1">
      <c r="A35" s="115"/>
      <c r="B35" s="116"/>
      <c r="C35" s="75" t="s">
        <v>1410</v>
      </c>
      <c r="D35" s="112">
        <f>D36+D37+D38+D39</f>
        <v>0</v>
      </c>
    </row>
    <row r="36" spans="1:4" ht="20.100000000000001" customHeight="1">
      <c r="A36" s="115"/>
      <c r="B36" s="116"/>
      <c r="C36" s="117" t="s">
        <v>1500</v>
      </c>
      <c r="D36" s="106"/>
    </row>
    <row r="37" spans="1:4" ht="20.100000000000001" customHeight="1">
      <c r="A37" s="115"/>
      <c r="B37" s="116"/>
      <c r="C37" s="117" t="s">
        <v>1501</v>
      </c>
      <c r="D37" s="106"/>
    </row>
    <row r="38" spans="1:4" ht="20.100000000000001" customHeight="1">
      <c r="A38" s="115"/>
      <c r="B38" s="116"/>
      <c r="C38" s="117" t="s">
        <v>1502</v>
      </c>
      <c r="D38" s="106"/>
    </row>
    <row r="39" spans="1:4" ht="20.100000000000001" customHeight="1">
      <c r="A39" s="115"/>
      <c r="B39" s="116"/>
      <c r="C39" s="117" t="s">
        <v>1503</v>
      </c>
      <c r="D39" s="106"/>
    </row>
    <row r="40" spans="1:4" ht="20.100000000000001" customHeight="1">
      <c r="A40" s="118"/>
      <c r="B40" s="116"/>
      <c r="C40" s="75" t="s">
        <v>1412</v>
      </c>
      <c r="D40" s="112">
        <f>D41+D42+D43+D44</f>
        <v>0</v>
      </c>
    </row>
    <row r="41" spans="1:4" ht="20.100000000000001" customHeight="1">
      <c r="A41" s="118"/>
      <c r="B41" s="116"/>
      <c r="C41" s="117" t="s">
        <v>1504</v>
      </c>
      <c r="D41" s="106"/>
    </row>
    <row r="42" spans="1:4" ht="20.100000000000001" customHeight="1">
      <c r="A42" s="118"/>
      <c r="B42" s="116"/>
      <c r="C42" s="117" t="s">
        <v>1505</v>
      </c>
      <c r="D42" s="106"/>
    </row>
    <row r="43" spans="1:4" ht="20.100000000000001" customHeight="1">
      <c r="A43" s="105"/>
      <c r="B43" s="116"/>
      <c r="C43" s="117" t="s">
        <v>1506</v>
      </c>
      <c r="D43" s="106"/>
    </row>
    <row r="44" spans="1:4" ht="20.100000000000001" customHeight="1">
      <c r="A44" s="105"/>
      <c r="B44" s="116"/>
      <c r="C44" s="117" t="s">
        <v>1507</v>
      </c>
      <c r="D44" s="106"/>
    </row>
    <row r="45" spans="1:4" ht="20.100000000000001" customHeight="1">
      <c r="A45" s="105"/>
      <c r="B45" s="116"/>
      <c r="C45" s="70" t="s">
        <v>1414</v>
      </c>
      <c r="D45" s="107">
        <f>D46+D59+D63+D64+D70+D74+D78+D82+D88+D91</f>
        <v>24300</v>
      </c>
    </row>
    <row r="46" spans="1:4" s="95" customFormat="1" ht="20.100000000000001" customHeight="1">
      <c r="A46" s="105"/>
      <c r="B46" s="116"/>
      <c r="C46" s="75" t="s">
        <v>1416</v>
      </c>
      <c r="D46" s="112">
        <f>SUM(D47:D58)</f>
        <v>24000</v>
      </c>
    </row>
    <row r="47" spans="1:4" ht="20.100000000000001" customHeight="1">
      <c r="A47" s="105"/>
      <c r="B47" s="116"/>
      <c r="C47" s="113" t="s">
        <v>1508</v>
      </c>
      <c r="D47" s="106">
        <v>24000</v>
      </c>
    </row>
    <row r="48" spans="1:4" ht="20.100000000000001" customHeight="1">
      <c r="A48" s="105"/>
      <c r="B48" s="116"/>
      <c r="C48" s="113" t="s">
        <v>1509</v>
      </c>
      <c r="D48" s="106"/>
    </row>
    <row r="49" spans="1:4" ht="20.100000000000001" customHeight="1">
      <c r="A49" s="105"/>
      <c r="B49" s="116"/>
      <c r="C49" s="113" t="s">
        <v>1510</v>
      </c>
      <c r="D49" s="106"/>
    </row>
    <row r="50" spans="1:4" ht="20.100000000000001" customHeight="1">
      <c r="A50" s="105"/>
      <c r="B50" s="116"/>
      <c r="C50" s="113" t="s">
        <v>1511</v>
      </c>
      <c r="D50" s="106"/>
    </row>
    <row r="51" spans="1:4" ht="20.100000000000001" customHeight="1">
      <c r="A51" s="105"/>
      <c r="B51" s="116"/>
      <c r="C51" s="113" t="s">
        <v>1512</v>
      </c>
      <c r="D51" s="106"/>
    </row>
    <row r="52" spans="1:4" ht="20.100000000000001" customHeight="1">
      <c r="A52" s="105"/>
      <c r="B52" s="116"/>
      <c r="C52" s="113" t="s">
        <v>1513</v>
      </c>
      <c r="D52" s="106"/>
    </row>
    <row r="53" spans="1:4" ht="20.100000000000001" customHeight="1">
      <c r="A53" s="105"/>
      <c r="B53" s="116"/>
      <c r="C53" s="113" t="s">
        <v>1514</v>
      </c>
      <c r="D53" s="106"/>
    </row>
    <row r="54" spans="1:4" ht="20.100000000000001" customHeight="1">
      <c r="A54" s="105"/>
      <c r="B54" s="116"/>
      <c r="C54" s="113" t="s">
        <v>1515</v>
      </c>
      <c r="D54" s="106"/>
    </row>
    <row r="55" spans="1:4" ht="20.100000000000001" customHeight="1">
      <c r="A55" s="117"/>
      <c r="B55" s="116"/>
      <c r="C55" s="113" t="s">
        <v>1516</v>
      </c>
      <c r="D55" s="106"/>
    </row>
    <row r="56" spans="1:4" ht="20.100000000000001" customHeight="1">
      <c r="A56" s="117"/>
      <c r="B56" s="116"/>
      <c r="C56" s="113" t="s">
        <v>1517</v>
      </c>
      <c r="D56" s="106"/>
    </row>
    <row r="57" spans="1:4" ht="20.100000000000001" customHeight="1">
      <c r="A57" s="117"/>
      <c r="B57" s="116"/>
      <c r="C57" s="113" t="s">
        <v>931</v>
      </c>
      <c r="D57" s="106"/>
    </row>
    <row r="58" spans="1:4" ht="20.100000000000001" customHeight="1">
      <c r="A58" s="117"/>
      <c r="B58" s="116"/>
      <c r="C58" s="113" t="s">
        <v>1518</v>
      </c>
      <c r="D58" s="106"/>
    </row>
    <row r="59" spans="1:4" ht="20.100000000000001" customHeight="1">
      <c r="A59" s="117"/>
      <c r="B59" s="116"/>
      <c r="C59" s="75" t="s">
        <v>1418</v>
      </c>
      <c r="D59" s="112">
        <f>D60+D61+D62</f>
        <v>0</v>
      </c>
    </row>
    <row r="60" spans="1:4" ht="20.100000000000001" customHeight="1">
      <c r="A60" s="117"/>
      <c r="B60" s="116"/>
      <c r="C60" s="113" t="s">
        <v>1508</v>
      </c>
      <c r="D60" s="106"/>
    </row>
    <row r="61" spans="1:4" ht="20.100000000000001" customHeight="1">
      <c r="A61" s="117"/>
      <c r="B61" s="116"/>
      <c r="C61" s="113" t="s">
        <v>1509</v>
      </c>
      <c r="D61" s="106"/>
    </row>
    <row r="62" spans="1:4" ht="20.100000000000001" customHeight="1">
      <c r="A62" s="117"/>
      <c r="B62" s="116"/>
      <c r="C62" s="113" t="s">
        <v>1519</v>
      </c>
      <c r="D62" s="106"/>
    </row>
    <row r="63" spans="1:4" ht="20.100000000000001" customHeight="1">
      <c r="A63" s="117"/>
      <c r="B63" s="116"/>
      <c r="C63" s="75" t="s">
        <v>1420</v>
      </c>
      <c r="D63" s="109"/>
    </row>
    <row r="64" spans="1:4" ht="20.100000000000001" customHeight="1">
      <c r="A64" s="117"/>
      <c r="B64" s="116"/>
      <c r="C64" s="75" t="s">
        <v>1422</v>
      </c>
      <c r="D64" s="112">
        <f>SUM(D65:D69)</f>
        <v>300</v>
      </c>
    </row>
    <row r="65" spans="1:4" ht="20.100000000000001" customHeight="1">
      <c r="A65" s="117"/>
      <c r="B65" s="116"/>
      <c r="C65" s="113" t="s">
        <v>1520</v>
      </c>
      <c r="D65" s="106"/>
    </row>
    <row r="66" spans="1:4" ht="20.100000000000001" customHeight="1">
      <c r="A66" s="117"/>
      <c r="B66" s="119"/>
      <c r="C66" s="113" t="s">
        <v>1521</v>
      </c>
      <c r="D66" s="106"/>
    </row>
    <row r="67" spans="1:4" ht="20.100000000000001" customHeight="1">
      <c r="A67" s="117"/>
      <c r="B67" s="116"/>
      <c r="C67" s="113" t="s">
        <v>1522</v>
      </c>
      <c r="D67" s="106"/>
    </row>
    <row r="68" spans="1:4" ht="20.100000000000001" customHeight="1">
      <c r="A68" s="117"/>
      <c r="B68" s="116"/>
      <c r="C68" s="113" t="s">
        <v>1523</v>
      </c>
      <c r="D68" s="106"/>
    </row>
    <row r="69" spans="1:4" ht="20.100000000000001" customHeight="1">
      <c r="A69" s="117"/>
      <c r="B69" s="116"/>
      <c r="C69" s="113" t="s">
        <v>1524</v>
      </c>
      <c r="D69" s="106">
        <v>300</v>
      </c>
    </row>
    <row r="70" spans="1:4" ht="20.100000000000001" customHeight="1">
      <c r="A70" s="117"/>
      <c r="B70" s="116"/>
      <c r="C70" s="75" t="s">
        <v>1525</v>
      </c>
      <c r="D70" s="112">
        <f>D71+D72+D73</f>
        <v>0</v>
      </c>
    </row>
    <row r="71" spans="1:4" ht="20.100000000000001" customHeight="1">
      <c r="A71" s="117"/>
      <c r="B71" s="116"/>
      <c r="C71" s="117" t="s">
        <v>1526</v>
      </c>
      <c r="D71" s="106"/>
    </row>
    <row r="72" spans="1:4" ht="20.100000000000001" customHeight="1">
      <c r="A72" s="117"/>
      <c r="B72" s="116"/>
      <c r="C72" s="117" t="s">
        <v>1527</v>
      </c>
      <c r="D72" s="106"/>
    </row>
    <row r="73" spans="1:4" ht="20.100000000000001" customHeight="1">
      <c r="A73" s="117"/>
      <c r="B73" s="116"/>
      <c r="C73" s="117" t="s">
        <v>1528</v>
      </c>
      <c r="D73" s="106"/>
    </row>
    <row r="74" spans="1:4" ht="20.100000000000001" customHeight="1">
      <c r="A74" s="117"/>
      <c r="B74" s="116"/>
      <c r="C74" s="75" t="s">
        <v>1425</v>
      </c>
      <c r="D74" s="104">
        <f>D75+D76+D77</f>
        <v>0</v>
      </c>
    </row>
    <row r="75" spans="1:4" ht="20.100000000000001" customHeight="1">
      <c r="A75" s="117"/>
      <c r="B75" s="116"/>
      <c r="C75" s="111" t="s">
        <v>1508</v>
      </c>
      <c r="D75" s="106"/>
    </row>
    <row r="76" spans="1:4" ht="20.100000000000001" customHeight="1">
      <c r="A76" s="117"/>
      <c r="B76" s="116"/>
      <c r="C76" s="111" t="s">
        <v>1509</v>
      </c>
      <c r="D76" s="106"/>
    </row>
    <row r="77" spans="1:4" ht="20.100000000000001" customHeight="1">
      <c r="A77" s="117"/>
      <c r="B77" s="116"/>
      <c r="C77" s="120" t="s">
        <v>1529</v>
      </c>
      <c r="D77" s="106"/>
    </row>
    <row r="78" spans="1:4" ht="20.100000000000001" customHeight="1">
      <c r="A78" s="117"/>
      <c r="B78" s="116"/>
      <c r="C78" s="75" t="s">
        <v>1426</v>
      </c>
      <c r="D78" s="104">
        <f>D79+D80+D81</f>
        <v>0</v>
      </c>
    </row>
    <row r="79" spans="1:4" ht="20.100000000000001" customHeight="1">
      <c r="A79" s="117"/>
      <c r="B79" s="116"/>
      <c r="C79" s="111" t="s">
        <v>1508</v>
      </c>
      <c r="D79" s="106"/>
    </row>
    <row r="80" spans="1:4" ht="20.100000000000001" customHeight="1">
      <c r="A80" s="117"/>
      <c r="B80" s="116"/>
      <c r="C80" s="111" t="s">
        <v>1509</v>
      </c>
      <c r="D80" s="106"/>
    </row>
    <row r="81" spans="1:4" ht="20.100000000000001" customHeight="1">
      <c r="A81" s="117"/>
      <c r="B81" s="116"/>
      <c r="C81" s="111" t="s">
        <v>1530</v>
      </c>
      <c r="D81" s="106"/>
    </row>
    <row r="82" spans="1:4" ht="20.100000000000001" customHeight="1">
      <c r="A82" s="117"/>
      <c r="B82" s="116"/>
      <c r="C82" s="75" t="s">
        <v>1427</v>
      </c>
      <c r="D82" s="104">
        <f>SUM(D83:D87)</f>
        <v>0</v>
      </c>
    </row>
    <row r="83" spans="1:4" ht="20.100000000000001" customHeight="1">
      <c r="A83" s="117"/>
      <c r="B83" s="116"/>
      <c r="C83" s="111" t="s">
        <v>1520</v>
      </c>
      <c r="D83" s="106"/>
    </row>
    <row r="84" spans="1:4" ht="20.100000000000001" customHeight="1">
      <c r="A84" s="117"/>
      <c r="B84" s="116"/>
      <c r="C84" s="111" t="s">
        <v>1521</v>
      </c>
      <c r="D84" s="106"/>
    </row>
    <row r="85" spans="1:4" ht="20.100000000000001" customHeight="1">
      <c r="A85" s="117"/>
      <c r="B85" s="116"/>
      <c r="C85" s="111" t="s">
        <v>1522</v>
      </c>
      <c r="D85" s="106"/>
    </row>
    <row r="86" spans="1:4" ht="20.100000000000001" customHeight="1">
      <c r="A86" s="117"/>
      <c r="B86" s="116"/>
      <c r="C86" s="111" t="s">
        <v>1523</v>
      </c>
      <c r="D86" s="106"/>
    </row>
    <row r="87" spans="1:4" ht="20.100000000000001" customHeight="1">
      <c r="A87" s="117"/>
      <c r="B87" s="116"/>
      <c r="C87" s="111" t="s">
        <v>1531</v>
      </c>
      <c r="D87" s="106"/>
    </row>
    <row r="88" spans="1:4" ht="20.100000000000001" customHeight="1">
      <c r="A88" s="117"/>
      <c r="B88" s="116"/>
      <c r="C88" s="75" t="s">
        <v>1428</v>
      </c>
      <c r="D88" s="104">
        <f>D89+D90</f>
        <v>0</v>
      </c>
    </row>
    <row r="89" spans="1:4" ht="20.100000000000001" customHeight="1">
      <c r="A89" s="117"/>
      <c r="B89" s="116"/>
      <c r="C89" s="111" t="s">
        <v>1526</v>
      </c>
      <c r="D89" s="106"/>
    </row>
    <row r="90" spans="1:4" ht="20.100000000000001" customHeight="1">
      <c r="A90" s="117"/>
      <c r="B90" s="116"/>
      <c r="C90" s="111" t="s">
        <v>1532</v>
      </c>
      <c r="D90" s="106"/>
    </row>
    <row r="91" spans="1:4" ht="20.100000000000001" customHeight="1">
      <c r="A91" s="117"/>
      <c r="B91" s="116"/>
      <c r="C91" s="121" t="s">
        <v>1429</v>
      </c>
      <c r="D91" s="112">
        <f>SUM(D92:D99)</f>
        <v>0</v>
      </c>
    </row>
    <row r="92" spans="1:4" ht="20.100000000000001" customHeight="1">
      <c r="A92" s="117"/>
      <c r="B92" s="116"/>
      <c r="C92" s="111" t="s">
        <v>1508</v>
      </c>
      <c r="D92" s="106"/>
    </row>
    <row r="93" spans="1:4" ht="20.100000000000001" customHeight="1">
      <c r="A93" s="117"/>
      <c r="B93" s="116"/>
      <c r="C93" s="111" t="s">
        <v>1509</v>
      </c>
      <c r="D93" s="106"/>
    </row>
    <row r="94" spans="1:4" ht="20.100000000000001" customHeight="1">
      <c r="A94" s="117"/>
      <c r="B94" s="116"/>
      <c r="C94" s="111" t="s">
        <v>1510</v>
      </c>
      <c r="D94" s="106"/>
    </row>
    <row r="95" spans="1:4" ht="20.100000000000001" customHeight="1">
      <c r="A95" s="117"/>
      <c r="B95" s="116"/>
      <c r="C95" s="111" t="s">
        <v>1511</v>
      </c>
      <c r="D95" s="106"/>
    </row>
    <row r="96" spans="1:4" ht="20.100000000000001" customHeight="1">
      <c r="A96" s="117"/>
      <c r="B96" s="116"/>
      <c r="C96" s="111" t="s">
        <v>1514</v>
      </c>
      <c r="D96" s="106"/>
    </row>
    <row r="97" spans="1:4" ht="20.100000000000001" customHeight="1">
      <c r="A97" s="117"/>
      <c r="B97" s="116"/>
      <c r="C97" s="111" t="s">
        <v>1516</v>
      </c>
      <c r="D97" s="106"/>
    </row>
    <row r="98" spans="1:4" ht="20.100000000000001" customHeight="1">
      <c r="A98" s="117"/>
      <c r="B98" s="116"/>
      <c r="C98" s="111" t="s">
        <v>1517</v>
      </c>
      <c r="D98" s="106"/>
    </row>
    <row r="99" spans="1:4" ht="20.100000000000001" customHeight="1">
      <c r="A99" s="117"/>
      <c r="B99" s="116"/>
      <c r="C99" s="111" t="s">
        <v>1533</v>
      </c>
      <c r="D99" s="106"/>
    </row>
    <row r="100" spans="1:4" ht="20.100000000000001" customHeight="1">
      <c r="A100" s="117"/>
      <c r="B100" s="116"/>
      <c r="C100" s="70" t="s">
        <v>1430</v>
      </c>
      <c r="D100" s="107">
        <f>D101+D106+D111</f>
        <v>0</v>
      </c>
    </row>
    <row r="101" spans="1:4" ht="20.100000000000001" customHeight="1">
      <c r="A101" s="117"/>
      <c r="B101" s="116"/>
      <c r="C101" s="122" t="s">
        <v>1431</v>
      </c>
      <c r="D101" s="112">
        <f>SUM(D102:D105)</f>
        <v>0</v>
      </c>
    </row>
    <row r="102" spans="1:4" ht="20.100000000000001" customHeight="1">
      <c r="A102" s="117"/>
      <c r="B102" s="116"/>
      <c r="C102" s="113" t="s">
        <v>1491</v>
      </c>
      <c r="D102" s="106"/>
    </row>
    <row r="103" spans="1:4" ht="20.100000000000001" customHeight="1">
      <c r="A103" s="117"/>
      <c r="B103" s="116"/>
      <c r="C103" s="113" t="s">
        <v>1534</v>
      </c>
      <c r="D103" s="106"/>
    </row>
    <row r="104" spans="1:4" ht="20.100000000000001" customHeight="1">
      <c r="A104" s="117"/>
      <c r="B104" s="116"/>
      <c r="C104" s="113" t="s">
        <v>1535</v>
      </c>
      <c r="D104" s="106"/>
    </row>
    <row r="105" spans="1:4" ht="20.100000000000001" customHeight="1">
      <c r="A105" s="117"/>
      <c r="B105" s="116"/>
      <c r="C105" s="113" t="s">
        <v>1536</v>
      </c>
      <c r="D105" s="106"/>
    </row>
    <row r="106" spans="1:4" ht="20.100000000000001" customHeight="1">
      <c r="A106" s="117"/>
      <c r="B106" s="116"/>
      <c r="C106" s="122" t="s">
        <v>1432</v>
      </c>
      <c r="D106" s="112">
        <f>SUM(D107:D110)</f>
        <v>0</v>
      </c>
    </row>
    <row r="107" spans="1:4" ht="20.100000000000001" customHeight="1">
      <c r="A107" s="117"/>
      <c r="B107" s="116"/>
      <c r="C107" s="113" t="s">
        <v>1491</v>
      </c>
      <c r="D107" s="106"/>
    </row>
    <row r="108" spans="1:4" ht="20.100000000000001" customHeight="1">
      <c r="A108" s="117"/>
      <c r="B108" s="116"/>
      <c r="C108" s="113" t="s">
        <v>1534</v>
      </c>
      <c r="D108" s="106"/>
    </row>
    <row r="109" spans="1:4" ht="20.100000000000001" customHeight="1">
      <c r="A109" s="117"/>
      <c r="B109" s="116"/>
      <c r="C109" s="113" t="s">
        <v>1537</v>
      </c>
      <c r="D109" s="106"/>
    </row>
    <row r="110" spans="1:4" ht="20.100000000000001" customHeight="1">
      <c r="A110" s="117"/>
      <c r="B110" s="116"/>
      <c r="C110" s="113" t="s">
        <v>1538</v>
      </c>
      <c r="D110" s="106"/>
    </row>
    <row r="111" spans="1:4" ht="20.100000000000001" customHeight="1">
      <c r="A111" s="117"/>
      <c r="B111" s="116"/>
      <c r="C111" s="122" t="s">
        <v>1433</v>
      </c>
      <c r="D111" s="112">
        <f>SUM(D112:D115)</f>
        <v>0</v>
      </c>
    </row>
    <row r="112" spans="1:4" ht="20.100000000000001" customHeight="1">
      <c r="A112" s="117"/>
      <c r="B112" s="116"/>
      <c r="C112" s="113" t="s">
        <v>724</v>
      </c>
      <c r="D112" s="106"/>
    </row>
    <row r="113" spans="1:4" ht="20.100000000000001" customHeight="1">
      <c r="A113" s="117"/>
      <c r="B113" s="116"/>
      <c r="C113" s="113" t="s">
        <v>1539</v>
      </c>
      <c r="D113" s="106"/>
    </row>
    <row r="114" spans="1:4" ht="20.100000000000001" customHeight="1">
      <c r="A114" s="117"/>
      <c r="B114" s="116"/>
      <c r="C114" s="113" t="s">
        <v>1540</v>
      </c>
      <c r="D114" s="106"/>
    </row>
    <row r="115" spans="1:4" ht="20.100000000000001" customHeight="1">
      <c r="A115" s="117"/>
      <c r="B115" s="116"/>
      <c r="C115" s="113" t="s">
        <v>1541</v>
      </c>
      <c r="D115" s="106"/>
    </row>
    <row r="116" spans="1:4" ht="20.100000000000001" customHeight="1">
      <c r="A116" s="117"/>
      <c r="B116" s="116"/>
      <c r="C116" s="78" t="s">
        <v>1436</v>
      </c>
      <c r="D116" s="107">
        <f>D117+D122+D127+D132+D141+D148+D157+D160+D163+D164</f>
        <v>0</v>
      </c>
    </row>
    <row r="117" spans="1:4" ht="20.100000000000001" customHeight="1">
      <c r="A117" s="117"/>
      <c r="B117" s="116"/>
      <c r="C117" s="122" t="s">
        <v>1437</v>
      </c>
      <c r="D117" s="112">
        <f>SUM(D118:D121)</f>
        <v>0</v>
      </c>
    </row>
    <row r="118" spans="1:4" ht="20.100000000000001" customHeight="1">
      <c r="A118" s="117"/>
      <c r="B118" s="116"/>
      <c r="C118" s="113" t="s">
        <v>757</v>
      </c>
      <c r="D118" s="106"/>
    </row>
    <row r="119" spans="1:4" ht="20.100000000000001" customHeight="1">
      <c r="A119" s="117"/>
      <c r="B119" s="116"/>
      <c r="C119" s="113" t="s">
        <v>758</v>
      </c>
      <c r="D119" s="106"/>
    </row>
    <row r="120" spans="1:4" ht="20.100000000000001" customHeight="1">
      <c r="A120" s="117"/>
      <c r="B120" s="116"/>
      <c r="C120" s="113" t="s">
        <v>1542</v>
      </c>
      <c r="D120" s="106"/>
    </row>
    <row r="121" spans="1:4" ht="20.100000000000001" customHeight="1">
      <c r="A121" s="117"/>
      <c r="B121" s="116"/>
      <c r="C121" s="113" t="s">
        <v>1543</v>
      </c>
      <c r="D121" s="106"/>
    </row>
    <row r="122" spans="1:4" ht="20.100000000000001" customHeight="1">
      <c r="A122" s="117"/>
      <c r="B122" s="116"/>
      <c r="C122" s="122" t="s">
        <v>1438</v>
      </c>
      <c r="D122" s="112">
        <f>SUM(D123:D126)</f>
        <v>0</v>
      </c>
    </row>
    <row r="123" spans="1:4" ht="20.100000000000001" customHeight="1">
      <c r="A123" s="117"/>
      <c r="B123" s="116"/>
      <c r="C123" s="113" t="s">
        <v>1542</v>
      </c>
      <c r="D123" s="106"/>
    </row>
    <row r="124" spans="1:4" ht="20.100000000000001" customHeight="1">
      <c r="A124" s="117"/>
      <c r="B124" s="116"/>
      <c r="C124" s="113" t="s">
        <v>1544</v>
      </c>
      <c r="D124" s="106"/>
    </row>
    <row r="125" spans="1:4" ht="20.100000000000001" customHeight="1">
      <c r="A125" s="117"/>
      <c r="B125" s="116"/>
      <c r="C125" s="113" t="s">
        <v>1545</v>
      </c>
      <c r="D125" s="106"/>
    </row>
    <row r="126" spans="1:4" ht="20.100000000000001" customHeight="1">
      <c r="A126" s="117"/>
      <c r="B126" s="116"/>
      <c r="C126" s="113" t="s">
        <v>1546</v>
      </c>
      <c r="D126" s="106"/>
    </row>
    <row r="127" spans="1:4" ht="20.100000000000001" customHeight="1">
      <c r="A127" s="117"/>
      <c r="B127" s="116"/>
      <c r="C127" s="122" t="s">
        <v>1439</v>
      </c>
      <c r="D127" s="112">
        <f>SUM(D128:D131)</f>
        <v>0</v>
      </c>
    </row>
    <row r="128" spans="1:4" ht="20.100000000000001" customHeight="1">
      <c r="A128" s="117"/>
      <c r="B128" s="116"/>
      <c r="C128" s="113" t="s">
        <v>764</v>
      </c>
      <c r="D128" s="106"/>
    </row>
    <row r="129" spans="1:4" ht="20.100000000000001" customHeight="1">
      <c r="A129" s="117"/>
      <c r="B129" s="116"/>
      <c r="C129" s="113" t="s">
        <v>1547</v>
      </c>
      <c r="D129" s="106"/>
    </row>
    <row r="130" spans="1:4" ht="20.100000000000001" customHeight="1">
      <c r="A130" s="117"/>
      <c r="B130" s="116"/>
      <c r="C130" s="113" t="s">
        <v>1548</v>
      </c>
      <c r="D130" s="106"/>
    </row>
    <row r="131" spans="1:4" ht="20.100000000000001" customHeight="1">
      <c r="A131" s="117"/>
      <c r="B131" s="116"/>
      <c r="C131" s="113" t="s">
        <v>1549</v>
      </c>
      <c r="D131" s="106"/>
    </row>
    <row r="132" spans="1:4" ht="20.100000000000001" customHeight="1">
      <c r="A132" s="117"/>
      <c r="B132" s="116"/>
      <c r="C132" s="122" t="s">
        <v>1440</v>
      </c>
      <c r="D132" s="112">
        <f>SUM(D133:D140)</f>
        <v>0</v>
      </c>
    </row>
    <row r="133" spans="1:4" ht="20.100000000000001" customHeight="1">
      <c r="A133" s="117"/>
      <c r="B133" s="116"/>
      <c r="C133" s="113" t="s">
        <v>1550</v>
      </c>
      <c r="D133" s="106"/>
    </row>
    <row r="134" spans="1:4" ht="20.100000000000001" customHeight="1">
      <c r="A134" s="117"/>
      <c r="B134" s="116"/>
      <c r="C134" s="113" t="s">
        <v>1551</v>
      </c>
      <c r="D134" s="106"/>
    </row>
    <row r="135" spans="1:4" ht="20.100000000000001" customHeight="1">
      <c r="A135" s="117"/>
      <c r="B135" s="116"/>
      <c r="C135" s="113" t="s">
        <v>1552</v>
      </c>
      <c r="D135" s="106"/>
    </row>
    <row r="136" spans="1:4" ht="20.100000000000001" customHeight="1">
      <c r="A136" s="117"/>
      <c r="B136" s="116"/>
      <c r="C136" s="113" t="s">
        <v>1553</v>
      </c>
      <c r="D136" s="106"/>
    </row>
    <row r="137" spans="1:4" ht="20.100000000000001" customHeight="1">
      <c r="A137" s="117"/>
      <c r="B137" s="116"/>
      <c r="C137" s="113" t="s">
        <v>1554</v>
      </c>
      <c r="D137" s="106"/>
    </row>
    <row r="138" spans="1:4" ht="20.100000000000001" customHeight="1">
      <c r="A138" s="117"/>
      <c r="B138" s="116"/>
      <c r="C138" s="113" t="s">
        <v>1555</v>
      </c>
      <c r="D138" s="106"/>
    </row>
    <row r="139" spans="1:4" ht="20.100000000000001" customHeight="1">
      <c r="A139" s="117"/>
      <c r="B139" s="116"/>
      <c r="C139" s="113" t="s">
        <v>1556</v>
      </c>
      <c r="D139" s="106"/>
    </row>
    <row r="140" spans="1:4" ht="20.100000000000001" customHeight="1">
      <c r="A140" s="117"/>
      <c r="B140" s="116"/>
      <c r="C140" s="113" t="s">
        <v>1557</v>
      </c>
      <c r="D140" s="106"/>
    </row>
    <row r="141" spans="1:4" ht="20.100000000000001" customHeight="1">
      <c r="A141" s="117"/>
      <c r="B141" s="116"/>
      <c r="C141" s="122" t="s">
        <v>1441</v>
      </c>
      <c r="D141" s="112">
        <f>SUM(D142:D147)</f>
        <v>0</v>
      </c>
    </row>
    <row r="142" spans="1:4" ht="20.100000000000001" customHeight="1">
      <c r="A142" s="117"/>
      <c r="B142" s="116"/>
      <c r="C142" s="113" t="s">
        <v>1558</v>
      </c>
      <c r="D142" s="106"/>
    </row>
    <row r="143" spans="1:4" ht="20.100000000000001" customHeight="1">
      <c r="A143" s="117"/>
      <c r="B143" s="116"/>
      <c r="C143" s="113" t="s">
        <v>1559</v>
      </c>
      <c r="D143" s="106"/>
    </row>
    <row r="144" spans="1:4" ht="20.100000000000001" customHeight="1">
      <c r="A144" s="117"/>
      <c r="B144" s="116"/>
      <c r="C144" s="113" t="s">
        <v>1560</v>
      </c>
      <c r="D144" s="106"/>
    </row>
    <row r="145" spans="1:4" ht="20.100000000000001" customHeight="1">
      <c r="A145" s="117"/>
      <c r="B145" s="116"/>
      <c r="C145" s="113" t="s">
        <v>1561</v>
      </c>
      <c r="D145" s="106"/>
    </row>
    <row r="146" spans="1:4" ht="20.100000000000001" customHeight="1">
      <c r="A146" s="117"/>
      <c r="B146" s="116"/>
      <c r="C146" s="113" t="s">
        <v>1562</v>
      </c>
      <c r="D146" s="106"/>
    </row>
    <row r="147" spans="1:4" ht="20.100000000000001" customHeight="1">
      <c r="A147" s="117"/>
      <c r="B147" s="116"/>
      <c r="C147" s="113" t="s">
        <v>1563</v>
      </c>
      <c r="D147" s="106"/>
    </row>
    <row r="148" spans="1:4" ht="20.100000000000001" customHeight="1">
      <c r="A148" s="117"/>
      <c r="B148" s="116"/>
      <c r="C148" s="122" t="s">
        <v>1442</v>
      </c>
      <c r="D148" s="112">
        <f>SUM(D149:D156)</f>
        <v>0</v>
      </c>
    </row>
    <row r="149" spans="1:4" ht="20.100000000000001" customHeight="1">
      <c r="A149" s="117"/>
      <c r="B149" s="116"/>
      <c r="C149" s="113" t="s">
        <v>1564</v>
      </c>
      <c r="D149" s="106"/>
    </row>
    <row r="150" spans="1:4" ht="20.100000000000001" customHeight="1">
      <c r="A150" s="117"/>
      <c r="B150" s="116"/>
      <c r="C150" s="113" t="s">
        <v>785</v>
      </c>
      <c r="D150" s="106"/>
    </row>
    <row r="151" spans="1:4" ht="20.100000000000001" customHeight="1">
      <c r="A151" s="117"/>
      <c r="B151" s="116"/>
      <c r="C151" s="113" t="s">
        <v>1565</v>
      </c>
      <c r="D151" s="106"/>
    </row>
    <row r="152" spans="1:4" ht="20.100000000000001" customHeight="1">
      <c r="A152" s="117"/>
      <c r="B152" s="116"/>
      <c r="C152" s="113" t="s">
        <v>1566</v>
      </c>
      <c r="D152" s="106"/>
    </row>
    <row r="153" spans="1:4" ht="20.100000000000001" customHeight="1">
      <c r="A153" s="117"/>
      <c r="B153" s="116"/>
      <c r="C153" s="113" t="s">
        <v>1567</v>
      </c>
      <c r="D153" s="106"/>
    </row>
    <row r="154" spans="1:4" ht="20.100000000000001" customHeight="1">
      <c r="A154" s="117"/>
      <c r="B154" s="116"/>
      <c r="C154" s="113" t="s">
        <v>1568</v>
      </c>
      <c r="D154" s="106"/>
    </row>
    <row r="155" spans="1:4" ht="20.100000000000001" customHeight="1">
      <c r="A155" s="117"/>
      <c r="B155" s="116"/>
      <c r="C155" s="113" t="s">
        <v>1569</v>
      </c>
      <c r="D155" s="106"/>
    </row>
    <row r="156" spans="1:4" ht="20.100000000000001" customHeight="1">
      <c r="A156" s="117"/>
      <c r="B156" s="116"/>
      <c r="C156" s="113" t="s">
        <v>1570</v>
      </c>
      <c r="D156" s="106"/>
    </row>
    <row r="157" spans="1:4" ht="20.100000000000001" customHeight="1">
      <c r="A157" s="117"/>
      <c r="B157" s="116"/>
      <c r="C157" s="122" t="s">
        <v>1443</v>
      </c>
      <c r="D157" s="112">
        <f>D158+D159</f>
        <v>0</v>
      </c>
    </row>
    <row r="158" spans="1:4" ht="20.100000000000001" customHeight="1">
      <c r="A158" s="117"/>
      <c r="B158" s="116"/>
      <c r="C158" s="111" t="s">
        <v>757</v>
      </c>
      <c r="D158" s="106"/>
    </row>
    <row r="159" spans="1:4" ht="20.100000000000001" customHeight="1">
      <c r="A159" s="117"/>
      <c r="B159" s="116"/>
      <c r="C159" s="111" t="s">
        <v>1571</v>
      </c>
      <c r="D159" s="106"/>
    </row>
    <row r="160" spans="1:4" ht="20.100000000000001" customHeight="1">
      <c r="A160" s="117"/>
      <c r="B160" s="116"/>
      <c r="C160" s="122" t="s">
        <v>1444</v>
      </c>
      <c r="D160" s="112">
        <f>D161+D162</f>
        <v>0</v>
      </c>
    </row>
    <row r="161" spans="1:4" ht="20.100000000000001" customHeight="1">
      <c r="A161" s="117"/>
      <c r="B161" s="116"/>
      <c r="C161" s="111" t="s">
        <v>757</v>
      </c>
      <c r="D161" s="106"/>
    </row>
    <row r="162" spans="1:4" ht="20.100000000000001" customHeight="1">
      <c r="A162" s="117"/>
      <c r="B162" s="116"/>
      <c r="C162" s="111" t="s">
        <v>1572</v>
      </c>
      <c r="D162" s="106"/>
    </row>
    <row r="163" spans="1:4" ht="20.100000000000001" customHeight="1">
      <c r="A163" s="117"/>
      <c r="B163" s="116"/>
      <c r="C163" s="122" t="s">
        <v>1445</v>
      </c>
      <c r="D163" s="109"/>
    </row>
    <row r="164" spans="1:4" ht="20.100000000000001" customHeight="1">
      <c r="A164" s="117"/>
      <c r="B164" s="116"/>
      <c r="C164" s="122" t="s">
        <v>1446</v>
      </c>
      <c r="D164" s="112">
        <f>D165+D166+D167</f>
        <v>0</v>
      </c>
    </row>
    <row r="165" spans="1:4" ht="20.100000000000001" customHeight="1">
      <c r="A165" s="117"/>
      <c r="B165" s="116"/>
      <c r="C165" s="111" t="s">
        <v>764</v>
      </c>
      <c r="D165" s="106"/>
    </row>
    <row r="166" spans="1:4" ht="20.100000000000001" customHeight="1">
      <c r="A166" s="117"/>
      <c r="B166" s="116"/>
      <c r="C166" s="111" t="s">
        <v>1548</v>
      </c>
      <c r="D166" s="106"/>
    </row>
    <row r="167" spans="1:4" ht="20.100000000000001" customHeight="1">
      <c r="A167" s="117"/>
      <c r="B167" s="116"/>
      <c r="C167" s="111" t="s">
        <v>1573</v>
      </c>
      <c r="D167" s="106"/>
    </row>
    <row r="168" spans="1:4" ht="20.100000000000001" customHeight="1">
      <c r="A168" s="117"/>
      <c r="B168" s="116"/>
      <c r="C168" s="78" t="s">
        <v>1447</v>
      </c>
      <c r="D168" s="107">
        <f>D169</f>
        <v>0</v>
      </c>
    </row>
    <row r="169" spans="1:4" ht="20.100000000000001" customHeight="1">
      <c r="A169" s="117"/>
      <c r="B169" s="116"/>
      <c r="C169" s="122" t="s">
        <v>1448</v>
      </c>
      <c r="D169" s="112">
        <f>D170+D171</f>
        <v>0</v>
      </c>
    </row>
    <row r="170" spans="1:4" ht="20.100000000000001" customHeight="1">
      <c r="A170" s="117"/>
      <c r="B170" s="116"/>
      <c r="C170" s="113" t="s">
        <v>1574</v>
      </c>
      <c r="D170" s="106"/>
    </row>
    <row r="171" spans="1:4" ht="20.100000000000001" customHeight="1">
      <c r="A171" s="117"/>
      <c r="B171" s="116"/>
      <c r="C171" s="113" t="s">
        <v>1575</v>
      </c>
      <c r="D171" s="106"/>
    </row>
    <row r="172" spans="1:4" ht="20.100000000000001" customHeight="1">
      <c r="A172" s="117"/>
      <c r="B172" s="116"/>
      <c r="C172" s="78" t="s">
        <v>1449</v>
      </c>
      <c r="D172" s="107">
        <f>D173+D177+D186</f>
        <v>1000</v>
      </c>
    </row>
    <row r="173" spans="1:4" ht="20.100000000000001" customHeight="1">
      <c r="A173" s="117"/>
      <c r="B173" s="116"/>
      <c r="C173" s="122" t="s">
        <v>1450</v>
      </c>
      <c r="D173" s="112">
        <f>D174+D175+D176</f>
        <v>0</v>
      </c>
    </row>
    <row r="174" spans="1:4" ht="20.100000000000001" customHeight="1">
      <c r="A174" s="117"/>
      <c r="B174" s="116"/>
      <c r="C174" s="113" t="s">
        <v>1576</v>
      </c>
      <c r="D174" s="106"/>
    </row>
    <row r="175" spans="1:4" ht="20.100000000000001" customHeight="1">
      <c r="A175" s="117"/>
      <c r="B175" s="116"/>
      <c r="C175" s="113" t="s">
        <v>1577</v>
      </c>
      <c r="D175" s="106"/>
    </row>
    <row r="176" spans="1:4" ht="20.100000000000001" customHeight="1">
      <c r="A176" s="117"/>
      <c r="B176" s="116"/>
      <c r="C176" s="113" t="s">
        <v>1578</v>
      </c>
      <c r="D176" s="106"/>
    </row>
    <row r="177" spans="1:4" ht="20.100000000000001" customHeight="1">
      <c r="A177" s="117"/>
      <c r="B177" s="116"/>
      <c r="C177" s="122" t="s">
        <v>1451</v>
      </c>
      <c r="D177" s="112">
        <f>SUM(D178:D185)</f>
        <v>0</v>
      </c>
    </row>
    <row r="178" spans="1:4" ht="20.100000000000001" customHeight="1">
      <c r="A178" s="117"/>
      <c r="B178" s="116"/>
      <c r="C178" s="113" t="s">
        <v>1579</v>
      </c>
      <c r="D178" s="106"/>
    </row>
    <row r="179" spans="1:4" ht="20.100000000000001" customHeight="1">
      <c r="A179" s="117"/>
      <c r="B179" s="116"/>
      <c r="C179" s="113" t="s">
        <v>1580</v>
      </c>
      <c r="D179" s="106"/>
    </row>
    <row r="180" spans="1:4" ht="20.100000000000001" customHeight="1">
      <c r="A180" s="117"/>
      <c r="B180" s="116"/>
      <c r="C180" s="113" t="s">
        <v>1581</v>
      </c>
      <c r="D180" s="106"/>
    </row>
    <row r="181" spans="1:4" ht="20.100000000000001" customHeight="1">
      <c r="A181" s="117"/>
      <c r="B181" s="116"/>
      <c r="C181" s="113" t="s">
        <v>1582</v>
      </c>
      <c r="D181" s="106"/>
    </row>
    <row r="182" spans="1:4" ht="20.100000000000001" customHeight="1">
      <c r="A182" s="117"/>
      <c r="B182" s="116"/>
      <c r="C182" s="113" t="s">
        <v>1583</v>
      </c>
      <c r="D182" s="106"/>
    </row>
    <row r="183" spans="1:4" ht="20.100000000000001" customHeight="1">
      <c r="A183" s="117"/>
      <c r="B183" s="116"/>
      <c r="C183" s="113" t="s">
        <v>1584</v>
      </c>
      <c r="D183" s="106"/>
    </row>
    <row r="184" spans="1:4" ht="20.100000000000001" customHeight="1">
      <c r="A184" s="117"/>
      <c r="B184" s="116"/>
      <c r="C184" s="113" t="s">
        <v>1585</v>
      </c>
      <c r="D184" s="106"/>
    </row>
    <row r="185" spans="1:4" ht="20.100000000000001" customHeight="1">
      <c r="A185" s="117"/>
      <c r="B185" s="123"/>
      <c r="C185" s="113" t="s">
        <v>1586</v>
      </c>
      <c r="D185" s="106"/>
    </row>
    <row r="186" spans="1:4" ht="20.100000000000001" customHeight="1">
      <c r="A186" s="117"/>
      <c r="B186" s="123"/>
      <c r="C186" s="122" t="s">
        <v>1452</v>
      </c>
      <c r="D186" s="112">
        <f>SUM(D187:D196)</f>
        <v>1000</v>
      </c>
    </row>
    <row r="187" spans="1:4" ht="20.100000000000001" customHeight="1">
      <c r="A187" s="117"/>
      <c r="B187" s="123"/>
      <c r="C187" s="113" t="s">
        <v>1587</v>
      </c>
      <c r="D187" s="416">
        <v>400</v>
      </c>
    </row>
    <row r="188" spans="1:4" ht="20.100000000000001" customHeight="1">
      <c r="A188" s="117"/>
      <c r="B188" s="123"/>
      <c r="C188" s="113" t="s">
        <v>1588</v>
      </c>
      <c r="D188" s="416">
        <v>200</v>
      </c>
    </row>
    <row r="189" spans="1:4" ht="20.100000000000001" customHeight="1">
      <c r="A189" s="117"/>
      <c r="B189" s="123"/>
      <c r="C189" s="113" t="s">
        <v>1589</v>
      </c>
      <c r="D189" s="416">
        <v>100</v>
      </c>
    </row>
    <row r="190" spans="1:4" ht="20.100000000000001" customHeight="1">
      <c r="A190" s="117"/>
      <c r="B190" s="123"/>
      <c r="C190" s="113" t="s">
        <v>1590</v>
      </c>
      <c r="D190" s="416"/>
    </row>
    <row r="191" spans="1:4" ht="20.100000000000001" customHeight="1">
      <c r="A191" s="117"/>
      <c r="B191" s="123"/>
      <c r="C191" s="113" t="s">
        <v>1591</v>
      </c>
      <c r="D191" s="416">
        <v>100</v>
      </c>
    </row>
    <row r="192" spans="1:4" ht="20.100000000000001" customHeight="1">
      <c r="A192" s="117"/>
      <c r="B192" s="123"/>
      <c r="C192" s="113" t="s">
        <v>1592</v>
      </c>
      <c r="D192" s="416">
        <v>100</v>
      </c>
    </row>
    <row r="193" spans="1:4" ht="20.100000000000001" customHeight="1">
      <c r="A193" s="117"/>
      <c r="B193" s="123"/>
      <c r="C193" s="113" t="s">
        <v>1593</v>
      </c>
      <c r="D193" s="416"/>
    </row>
    <row r="194" spans="1:4" ht="20.100000000000001" customHeight="1">
      <c r="A194" s="117"/>
      <c r="B194" s="123"/>
      <c r="C194" s="113" t="s">
        <v>1594</v>
      </c>
      <c r="D194" s="416"/>
    </row>
    <row r="195" spans="1:4" ht="20.100000000000001" customHeight="1">
      <c r="A195" s="117"/>
      <c r="B195" s="123"/>
      <c r="C195" s="113" t="s">
        <v>1595</v>
      </c>
      <c r="D195" s="416">
        <v>100</v>
      </c>
    </row>
    <row r="196" spans="1:4" ht="20.100000000000001" customHeight="1">
      <c r="A196" s="117"/>
      <c r="B196" s="123"/>
      <c r="C196" s="113" t="s">
        <v>1596</v>
      </c>
      <c r="D196" s="106"/>
    </row>
    <row r="197" spans="1:4" ht="20.100000000000001" customHeight="1">
      <c r="A197" s="117"/>
      <c r="B197" s="123"/>
      <c r="C197" s="78" t="s">
        <v>1453</v>
      </c>
      <c r="D197" s="107">
        <f>SUM(D198:D213)</f>
        <v>6585</v>
      </c>
    </row>
    <row r="198" spans="1:4" ht="20.100000000000001" customHeight="1">
      <c r="A198" s="117"/>
      <c r="B198" s="123"/>
      <c r="C198" s="72" t="s">
        <v>1597</v>
      </c>
      <c r="D198" s="109"/>
    </row>
    <row r="199" spans="1:4" ht="20.100000000000001" customHeight="1">
      <c r="A199" s="117"/>
      <c r="B199" s="123"/>
      <c r="C199" s="72" t="s">
        <v>1598</v>
      </c>
      <c r="D199" s="109"/>
    </row>
    <row r="200" spans="1:4" ht="20.100000000000001" customHeight="1">
      <c r="A200" s="117"/>
      <c r="B200" s="123"/>
      <c r="C200" s="72" t="s">
        <v>1599</v>
      </c>
      <c r="D200" s="109"/>
    </row>
    <row r="201" spans="1:4" ht="20.100000000000001" customHeight="1">
      <c r="A201" s="117"/>
      <c r="B201" s="123"/>
      <c r="C201" s="72" t="s">
        <v>1600</v>
      </c>
      <c r="D201" s="109">
        <v>955</v>
      </c>
    </row>
    <row r="202" spans="1:4" ht="20.100000000000001" customHeight="1">
      <c r="A202" s="117"/>
      <c r="B202" s="123"/>
      <c r="C202" s="72" t="s">
        <v>1601</v>
      </c>
      <c r="D202" s="109"/>
    </row>
    <row r="203" spans="1:4" ht="20.100000000000001" customHeight="1">
      <c r="A203" s="117"/>
      <c r="B203" s="123"/>
      <c r="C203" s="72" t="s">
        <v>1602</v>
      </c>
      <c r="D203" s="109"/>
    </row>
    <row r="204" spans="1:4" ht="20.100000000000001" customHeight="1">
      <c r="A204" s="117"/>
      <c r="B204" s="123"/>
      <c r="C204" s="72" t="s">
        <v>1603</v>
      </c>
      <c r="D204" s="109"/>
    </row>
    <row r="205" spans="1:4" ht="20.100000000000001" customHeight="1">
      <c r="A205" s="117"/>
      <c r="B205" s="123"/>
      <c r="C205" s="72" t="s">
        <v>1604</v>
      </c>
      <c r="D205" s="109"/>
    </row>
    <row r="206" spans="1:4" ht="20.100000000000001" customHeight="1">
      <c r="A206" s="117"/>
      <c r="B206" s="123"/>
      <c r="C206" s="72" t="s">
        <v>1605</v>
      </c>
      <c r="D206" s="109"/>
    </row>
    <row r="207" spans="1:4" ht="20.100000000000001" customHeight="1">
      <c r="A207" s="117"/>
      <c r="B207" s="123"/>
      <c r="C207" s="72" t="s">
        <v>1606</v>
      </c>
      <c r="D207" s="109"/>
    </row>
    <row r="208" spans="1:4" ht="20.100000000000001" customHeight="1">
      <c r="A208" s="117"/>
      <c r="B208" s="123"/>
      <c r="C208" s="72" t="s">
        <v>1607</v>
      </c>
      <c r="D208" s="109"/>
    </row>
    <row r="209" spans="1:4" ht="20.100000000000001" customHeight="1">
      <c r="A209" s="117"/>
      <c r="B209" s="123"/>
      <c r="C209" s="72" t="s">
        <v>1608</v>
      </c>
      <c r="D209" s="109">
        <v>2381</v>
      </c>
    </row>
    <row r="210" spans="1:4" ht="20.100000000000001" customHeight="1">
      <c r="A210" s="117"/>
      <c r="B210" s="123"/>
      <c r="C210" s="72" t="s">
        <v>1609</v>
      </c>
      <c r="D210" s="109"/>
    </row>
    <row r="211" spans="1:4" ht="20.100000000000001" customHeight="1">
      <c r="A211" s="117"/>
      <c r="B211" s="123"/>
      <c r="C211" s="72" t="s">
        <v>1610</v>
      </c>
      <c r="D211" s="109">
        <v>3249</v>
      </c>
    </row>
    <row r="212" spans="1:4" ht="20.100000000000001" customHeight="1">
      <c r="A212" s="117"/>
      <c r="B212" s="123"/>
      <c r="C212" s="72" t="s">
        <v>1611</v>
      </c>
      <c r="D212" s="109"/>
    </row>
    <row r="213" spans="1:4" ht="20.100000000000001" customHeight="1">
      <c r="A213" s="117"/>
      <c r="B213" s="123"/>
      <c r="C213" s="72" t="s">
        <v>1612</v>
      </c>
      <c r="D213" s="109"/>
    </row>
    <row r="214" spans="1:4" ht="20.100000000000001" customHeight="1">
      <c r="A214" s="117"/>
      <c r="B214" s="123"/>
      <c r="C214" s="78" t="s">
        <v>1454</v>
      </c>
      <c r="D214" s="124">
        <f>SUM(D215:D230)</f>
        <v>0</v>
      </c>
    </row>
    <row r="215" spans="1:4" ht="20.100000000000001" customHeight="1">
      <c r="A215" s="117"/>
      <c r="B215" s="123"/>
      <c r="C215" s="72" t="s">
        <v>1613</v>
      </c>
      <c r="D215" s="125"/>
    </row>
    <row r="216" spans="1:4" ht="20.100000000000001" customHeight="1">
      <c r="A216" s="117"/>
      <c r="B216" s="123"/>
      <c r="C216" s="72" t="s">
        <v>1614</v>
      </c>
      <c r="D216" s="125"/>
    </row>
    <row r="217" spans="1:4" ht="20.100000000000001" customHeight="1">
      <c r="A217" s="117"/>
      <c r="B217" s="123"/>
      <c r="C217" s="72" t="s">
        <v>1615</v>
      </c>
      <c r="D217" s="125"/>
    </row>
    <row r="218" spans="1:4" ht="20.100000000000001" customHeight="1">
      <c r="A218" s="117"/>
      <c r="B218" s="123"/>
      <c r="C218" s="72" t="s">
        <v>1616</v>
      </c>
      <c r="D218" s="125"/>
    </row>
    <row r="219" spans="1:4" ht="20.100000000000001" customHeight="1">
      <c r="A219" s="117"/>
      <c r="B219" s="123"/>
      <c r="C219" s="72" t="s">
        <v>1617</v>
      </c>
      <c r="D219" s="125"/>
    </row>
    <row r="220" spans="1:4" ht="20.100000000000001" customHeight="1">
      <c r="A220" s="117"/>
      <c r="B220" s="123"/>
      <c r="C220" s="72" t="s">
        <v>1618</v>
      </c>
      <c r="D220" s="125"/>
    </row>
    <row r="221" spans="1:4" ht="20.100000000000001" customHeight="1">
      <c r="A221" s="117"/>
      <c r="B221" s="123"/>
      <c r="C221" s="72" t="s">
        <v>1619</v>
      </c>
      <c r="D221" s="125"/>
    </row>
    <row r="222" spans="1:4" ht="20.100000000000001" customHeight="1">
      <c r="A222" s="117"/>
      <c r="B222" s="123"/>
      <c r="C222" s="72" t="s">
        <v>1620</v>
      </c>
      <c r="D222" s="125"/>
    </row>
    <row r="223" spans="1:4" ht="20.100000000000001" customHeight="1">
      <c r="A223" s="117"/>
      <c r="B223" s="123"/>
      <c r="C223" s="72" t="s">
        <v>1621</v>
      </c>
      <c r="D223" s="125"/>
    </row>
    <row r="224" spans="1:4" ht="20.100000000000001" customHeight="1">
      <c r="A224" s="117"/>
      <c r="B224" s="123"/>
      <c r="C224" s="72" t="s">
        <v>1622</v>
      </c>
      <c r="D224" s="125"/>
    </row>
    <row r="225" spans="1:4" ht="20.100000000000001" customHeight="1">
      <c r="A225" s="117"/>
      <c r="B225" s="123"/>
      <c r="C225" s="72" t="s">
        <v>1623</v>
      </c>
      <c r="D225" s="125"/>
    </row>
    <row r="226" spans="1:4" ht="20.100000000000001" customHeight="1">
      <c r="A226" s="117"/>
      <c r="B226" s="123"/>
      <c r="C226" s="72" t="s">
        <v>1624</v>
      </c>
      <c r="D226" s="125"/>
    </row>
    <row r="227" spans="1:4" ht="20.100000000000001" customHeight="1">
      <c r="A227" s="117"/>
      <c r="B227" s="123"/>
      <c r="C227" s="72" t="s">
        <v>1625</v>
      </c>
      <c r="D227" s="125"/>
    </row>
    <row r="228" spans="1:4" ht="20.100000000000001" customHeight="1">
      <c r="A228" s="117"/>
      <c r="B228" s="123"/>
      <c r="C228" s="72" t="s">
        <v>1626</v>
      </c>
      <c r="D228" s="125"/>
    </row>
    <row r="229" spans="1:4" ht="20.100000000000001" customHeight="1">
      <c r="A229" s="117"/>
      <c r="B229" s="123"/>
      <c r="C229" s="72" t="s">
        <v>1627</v>
      </c>
      <c r="D229" s="125"/>
    </row>
    <row r="230" spans="1:4" ht="20.100000000000001" customHeight="1">
      <c r="A230" s="117"/>
      <c r="B230" s="123"/>
      <c r="C230" s="72" t="s">
        <v>1628</v>
      </c>
      <c r="D230" s="125"/>
    </row>
    <row r="231" spans="1:4" ht="20.100000000000001" customHeight="1">
      <c r="A231" s="117"/>
      <c r="B231" s="123"/>
      <c r="C231" s="105"/>
      <c r="D231" s="123"/>
    </row>
    <row r="232" spans="1:4" ht="20.100000000000001" customHeight="1">
      <c r="A232" s="117"/>
      <c r="B232" s="123"/>
      <c r="C232" s="105"/>
      <c r="D232" s="123"/>
    </row>
    <row r="233" spans="1:4" ht="20.100000000000001" customHeight="1">
      <c r="A233" s="117"/>
      <c r="B233" s="123"/>
      <c r="C233" s="105"/>
      <c r="D233" s="123"/>
    </row>
    <row r="234" spans="1:4" ht="20.100000000000001" customHeight="1">
      <c r="A234" s="117"/>
      <c r="B234" s="123"/>
      <c r="C234" s="113"/>
      <c r="D234" s="123"/>
    </row>
    <row r="235" spans="1:4" ht="20.100000000000001" customHeight="1">
      <c r="A235" s="117"/>
      <c r="B235" s="123"/>
      <c r="C235" s="113"/>
      <c r="D235" s="123"/>
    </row>
    <row r="236" spans="1:4" ht="20.100000000000001" customHeight="1">
      <c r="A236" s="126" t="s">
        <v>57</v>
      </c>
      <c r="B236" s="127">
        <f>B6+B7+B8+B9+B10+B11+B12+B18+B19+B22+B23+B24+B25+B26+B27+B33+B34</f>
        <v>37500</v>
      </c>
      <c r="C236" s="126" t="s">
        <v>1039</v>
      </c>
      <c r="D236" s="127">
        <f>D6+D22+D34+D45+D100+D116+D168+D172+D197+D214</f>
        <v>31885</v>
      </c>
    </row>
    <row r="237" spans="1:4" ht="20.100000000000001" customHeight="1">
      <c r="A237" s="128" t="s">
        <v>1046</v>
      </c>
      <c r="B237" s="127">
        <f>B238+B241+B242+B244+B245</f>
        <v>25990</v>
      </c>
      <c r="C237" s="128" t="s">
        <v>1047</v>
      </c>
      <c r="D237" s="127">
        <f>D238+D241+D242+D243+D244</f>
        <v>31605</v>
      </c>
    </row>
    <row r="238" spans="1:4" ht="20.100000000000001" customHeight="1">
      <c r="A238" s="114" t="s">
        <v>1455</v>
      </c>
      <c r="B238" s="124">
        <f>B239+B240</f>
        <v>2500</v>
      </c>
      <c r="C238" s="114" t="s">
        <v>1456</v>
      </c>
      <c r="D238" s="124">
        <f>D239+D240</f>
        <v>0</v>
      </c>
    </row>
    <row r="239" spans="1:4" ht="20.100000000000001" customHeight="1">
      <c r="A239" s="108" t="s">
        <v>1457</v>
      </c>
      <c r="B239" s="125">
        <v>2500</v>
      </c>
      <c r="C239" s="108" t="s">
        <v>1458</v>
      </c>
      <c r="D239" s="125"/>
    </row>
    <row r="240" spans="1:4" ht="20.100000000000001" customHeight="1">
      <c r="A240" s="108" t="s">
        <v>1459</v>
      </c>
      <c r="B240" s="125"/>
      <c r="C240" s="108" t="s">
        <v>1460</v>
      </c>
      <c r="D240" s="125"/>
    </row>
    <row r="241" spans="1:4" ht="20.100000000000001" customHeight="1">
      <c r="A241" s="114" t="s">
        <v>1117</v>
      </c>
      <c r="B241" s="129">
        <v>23490</v>
      </c>
      <c r="C241" s="114" t="s">
        <v>1461</v>
      </c>
      <c r="D241" s="129">
        <v>9000</v>
      </c>
    </row>
    <row r="242" spans="1:4" ht="20.100000000000001" customHeight="1">
      <c r="A242" s="114" t="s">
        <v>1118</v>
      </c>
      <c r="B242" s="129"/>
      <c r="C242" s="114" t="s">
        <v>1462</v>
      </c>
      <c r="D242" s="129">
        <v>20395</v>
      </c>
    </row>
    <row r="243" spans="1:4" ht="20.100000000000001" customHeight="1">
      <c r="A243" s="108" t="s">
        <v>1463</v>
      </c>
      <c r="B243" s="125"/>
      <c r="C243" s="130" t="s">
        <v>1464</v>
      </c>
      <c r="D243" s="129">
        <v>2210</v>
      </c>
    </row>
    <row r="244" spans="1:4" ht="20.100000000000001" customHeight="1">
      <c r="A244" s="130" t="s">
        <v>1465</v>
      </c>
      <c r="B244" s="129"/>
      <c r="C244" s="130" t="s">
        <v>1466</v>
      </c>
      <c r="D244" s="129"/>
    </row>
    <row r="245" spans="1:4" ht="20.100000000000001" customHeight="1">
      <c r="A245" s="130" t="s">
        <v>1467</v>
      </c>
      <c r="B245" s="129"/>
      <c r="C245" s="131"/>
      <c r="D245" s="123"/>
    </row>
    <row r="246" spans="1:4" ht="20.100000000000001" customHeight="1">
      <c r="A246" s="131"/>
      <c r="B246" s="123"/>
      <c r="C246" s="131"/>
      <c r="D246" s="123"/>
    </row>
    <row r="247" spans="1:4" ht="15.75" customHeight="1">
      <c r="A247" s="131"/>
      <c r="B247" s="123"/>
      <c r="C247" s="131"/>
      <c r="D247" s="123"/>
    </row>
    <row r="248" spans="1:4" ht="20.100000000000001" customHeight="1">
      <c r="A248" s="131"/>
      <c r="B248" s="123"/>
      <c r="C248" s="131"/>
      <c r="D248" s="123"/>
    </row>
    <row r="249" spans="1:4" ht="20.100000000000001" customHeight="1">
      <c r="A249" s="132" t="s">
        <v>1133</v>
      </c>
      <c r="B249" s="133">
        <f>B236+B237</f>
        <v>63490</v>
      </c>
      <c r="C249" s="132" t="s">
        <v>1134</v>
      </c>
      <c r="D249" s="133">
        <f>D236+D237</f>
        <v>63490</v>
      </c>
    </row>
    <row r="250" spans="1:4" ht="20.100000000000001" customHeight="1">
      <c r="A250" s="134" t="s">
        <v>1135</v>
      </c>
      <c r="B250" s="134">
        <f>B249-D249</f>
        <v>0</v>
      </c>
    </row>
    <row r="251" spans="1:4" ht="20.100000000000001" customHeight="1"/>
    <row r="252" spans="1:4" ht="20.100000000000001" customHeight="1"/>
    <row r="253" spans="1:4" ht="20.100000000000001" customHeight="1"/>
    <row r="254" spans="1:4" ht="20.100000000000001" customHeight="1"/>
    <row r="255" spans="1:4" ht="20.100000000000001" customHeight="1"/>
    <row r="256" spans="1:4"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sheetData>
  <sheetProtection password="CC1D" sheet="1" objects="1"/>
  <mergeCells count="3">
    <mergeCell ref="A2:D2"/>
    <mergeCell ref="A4:B4"/>
    <mergeCell ref="C4:D4"/>
  </mergeCells>
  <phoneticPr fontId="19" type="noConversion"/>
  <printOptions horizontalCentered="1"/>
  <pageMargins left="0.46875" right="0.46875" top="0.58888888888888902" bottom="0.46875" header="0.30902777777777801" footer="0.30902777777777801"/>
  <pageSetup paperSize="9" scale="80" orientation="landscape" r:id="rId1"/>
  <legacyDrawing r:id="rId2"/>
</worksheet>
</file>

<file path=xl/worksheets/sheet14.xml><?xml version="1.0" encoding="utf-8"?>
<worksheet xmlns="http://schemas.openxmlformats.org/spreadsheetml/2006/main" xmlns:r="http://schemas.openxmlformats.org/officeDocument/2006/relationships">
  <dimension ref="A1:E36"/>
  <sheetViews>
    <sheetView workbookViewId="0">
      <selection activeCell="B27" sqref="B27"/>
    </sheetView>
  </sheetViews>
  <sheetFormatPr defaultColWidth="9" defaultRowHeight="14.25"/>
  <cols>
    <col min="1" max="1" width="55.125" customWidth="1"/>
    <col min="2" max="2" width="25.75" customWidth="1"/>
    <col min="3" max="3" width="34.875" customWidth="1"/>
    <col min="4" max="4" width="9" style="86" customWidth="1"/>
  </cols>
  <sheetData>
    <row r="1" spans="1:5">
      <c r="A1" s="68" t="s">
        <v>1629</v>
      </c>
      <c r="B1" s="68"/>
      <c r="C1" s="87"/>
      <c r="D1" s="88"/>
      <c r="E1" s="87"/>
    </row>
    <row r="2" spans="1:5" ht="20.25">
      <c r="A2" s="420" t="s">
        <v>1630</v>
      </c>
      <c r="B2" s="420"/>
      <c r="C2" s="420"/>
      <c r="D2" s="88"/>
      <c r="E2" s="87"/>
    </row>
    <row r="3" spans="1:5">
      <c r="A3" s="88" t="s">
        <v>0</v>
      </c>
      <c r="B3" s="88"/>
      <c r="C3" s="89" t="s">
        <v>26</v>
      </c>
      <c r="D3" s="88"/>
      <c r="E3" s="87"/>
    </row>
    <row r="4" spans="1:5" ht="45.75" customHeight="1">
      <c r="A4" s="90"/>
      <c r="B4" s="91" t="s">
        <v>28</v>
      </c>
      <c r="C4" s="92" t="s">
        <v>29</v>
      </c>
      <c r="D4" s="88"/>
      <c r="E4" s="87"/>
    </row>
    <row r="5" spans="1:5" ht="20.100000000000001" customHeight="1">
      <c r="A5" s="70" t="s">
        <v>1391</v>
      </c>
      <c r="B5" s="93"/>
      <c r="C5" s="93"/>
      <c r="D5" s="88"/>
      <c r="E5" s="87"/>
    </row>
    <row r="6" spans="1:5" ht="20.100000000000001" customHeight="1">
      <c r="A6" s="70" t="s">
        <v>1393</v>
      </c>
      <c r="B6" s="93"/>
      <c r="C6" s="93"/>
      <c r="D6" s="88"/>
      <c r="E6" s="87"/>
    </row>
    <row r="7" spans="1:5" ht="20.100000000000001" customHeight="1">
      <c r="A7" s="70" t="s">
        <v>1395</v>
      </c>
      <c r="B7" s="93"/>
      <c r="C7" s="93"/>
      <c r="D7" s="88"/>
      <c r="E7" s="87"/>
    </row>
    <row r="8" spans="1:5" ht="20.100000000000001" customHeight="1">
      <c r="A8" s="70" t="s">
        <v>1397</v>
      </c>
      <c r="B8" s="93"/>
      <c r="C8" s="93"/>
      <c r="D8" s="88"/>
      <c r="E8" s="87"/>
    </row>
    <row r="9" spans="1:5" ht="20.100000000000001" customHeight="1">
      <c r="A9" s="70" t="s">
        <v>1399</v>
      </c>
      <c r="B9" s="93"/>
      <c r="C9" s="93"/>
      <c r="D9" s="88"/>
      <c r="E9" s="87"/>
    </row>
    <row r="10" spans="1:5" ht="20.100000000000001" customHeight="1">
      <c r="A10" s="70" t="s">
        <v>1401</v>
      </c>
      <c r="B10" s="93"/>
      <c r="C10" s="93"/>
      <c r="D10" s="88"/>
      <c r="E10" s="87"/>
    </row>
    <row r="11" spans="1:5" ht="20.100000000000001" customHeight="1">
      <c r="A11" s="70" t="s">
        <v>1403</v>
      </c>
      <c r="B11" s="93"/>
      <c r="C11" s="93"/>
      <c r="D11" s="88"/>
      <c r="E11" s="87"/>
    </row>
    <row r="12" spans="1:5" ht="20.100000000000001" customHeight="1">
      <c r="A12" s="70" t="s">
        <v>1405</v>
      </c>
      <c r="B12" s="93"/>
      <c r="C12" s="93"/>
      <c r="D12" s="88"/>
      <c r="E12" s="87"/>
    </row>
    <row r="13" spans="1:5" ht="20.100000000000001" customHeight="1">
      <c r="A13" s="70" t="s">
        <v>1407</v>
      </c>
      <c r="B13" s="93"/>
      <c r="C13" s="93"/>
      <c r="D13" s="88"/>
      <c r="E13" s="87"/>
    </row>
    <row r="14" spans="1:5" ht="20.100000000000001" customHeight="1">
      <c r="A14" s="70" t="s">
        <v>1409</v>
      </c>
      <c r="B14" s="93"/>
      <c r="C14" s="93"/>
      <c r="D14" s="88"/>
      <c r="E14" s="87"/>
    </row>
    <row r="15" spans="1:5" ht="20.100000000000001" customHeight="1">
      <c r="A15" s="70" t="s">
        <v>1411</v>
      </c>
      <c r="B15" s="93"/>
      <c r="C15" s="93"/>
      <c r="D15" s="88"/>
      <c r="E15" s="87"/>
    </row>
    <row r="16" spans="1:5" ht="20.100000000000001" customHeight="1">
      <c r="A16" s="70" t="s">
        <v>1413</v>
      </c>
      <c r="B16" s="93"/>
      <c r="C16" s="93"/>
      <c r="D16" s="88"/>
      <c r="E16" s="87"/>
    </row>
    <row r="17" spans="1:5" ht="20.100000000000001" customHeight="1">
      <c r="A17" s="70" t="s">
        <v>1415</v>
      </c>
      <c r="B17" s="93"/>
      <c r="C17" s="93"/>
      <c r="D17" s="88"/>
      <c r="E17" s="87"/>
    </row>
    <row r="18" spans="1:5" ht="20.100000000000001" customHeight="1">
      <c r="A18" s="70" t="s">
        <v>1417</v>
      </c>
      <c r="B18" s="93"/>
      <c r="C18" s="93"/>
      <c r="D18" s="88"/>
      <c r="E18" s="87"/>
    </row>
    <row r="19" spans="1:5" ht="20.100000000000001" customHeight="1">
      <c r="A19" s="70" t="s">
        <v>1419</v>
      </c>
      <c r="B19" s="93"/>
      <c r="C19" s="93"/>
      <c r="D19" s="88"/>
      <c r="E19" s="87"/>
    </row>
    <row r="20" spans="1:5" ht="20.100000000000001" customHeight="1">
      <c r="A20" s="70" t="s">
        <v>1421</v>
      </c>
      <c r="B20" s="93"/>
      <c r="C20" s="93"/>
      <c r="D20" s="88"/>
      <c r="E20" s="87"/>
    </row>
    <row r="21" spans="1:5" ht="20.100000000000001" customHeight="1">
      <c r="A21" s="73"/>
      <c r="B21" s="73"/>
      <c r="C21" s="93"/>
      <c r="D21" s="88"/>
      <c r="E21" s="87"/>
    </row>
    <row r="22" spans="1:5" ht="20.100000000000001" customHeight="1">
      <c r="A22" s="73"/>
      <c r="B22" s="73"/>
      <c r="C22" s="93"/>
      <c r="D22" s="88"/>
      <c r="E22" s="87"/>
    </row>
    <row r="23" spans="1:5" ht="20.100000000000001" customHeight="1">
      <c r="A23" s="84" t="s">
        <v>57</v>
      </c>
      <c r="B23" s="94">
        <f>SUM(B5:B20)</f>
        <v>0</v>
      </c>
      <c r="C23" s="94">
        <f>SUM(C5:C20)</f>
        <v>0</v>
      </c>
      <c r="D23" s="88"/>
      <c r="E23" s="87"/>
    </row>
    <row r="24" spans="1:5" ht="20.100000000000001" customHeight="1">
      <c r="A24" s="87"/>
      <c r="B24" s="87"/>
      <c r="C24" s="87"/>
      <c r="D24" s="88"/>
      <c r="E24" s="87"/>
    </row>
    <row r="25" spans="1:5" ht="20.100000000000001" customHeight="1">
      <c r="A25" s="87"/>
      <c r="B25" s="87"/>
      <c r="C25" s="87"/>
      <c r="D25" s="88"/>
      <c r="E25" s="87"/>
    </row>
    <row r="26" spans="1:5" ht="20.100000000000001" customHeight="1">
      <c r="A26" s="87"/>
      <c r="B26" s="87"/>
      <c r="C26" s="87"/>
      <c r="D26" s="88"/>
      <c r="E26" s="87"/>
    </row>
    <row r="27" spans="1:5" ht="20.100000000000001" customHeight="1">
      <c r="A27" s="87"/>
      <c r="B27" s="87"/>
      <c r="C27" s="87"/>
      <c r="D27" s="88"/>
      <c r="E27" s="87"/>
    </row>
    <row r="28" spans="1:5">
      <c r="A28" s="87"/>
      <c r="B28" s="87"/>
      <c r="C28" s="87"/>
      <c r="D28" s="88"/>
      <c r="E28" s="87"/>
    </row>
    <row r="29" spans="1:5">
      <c r="A29" s="87"/>
      <c r="B29" s="87"/>
      <c r="C29" s="87"/>
      <c r="D29" s="88"/>
      <c r="E29" s="87"/>
    </row>
    <row r="30" spans="1:5">
      <c r="A30" s="87"/>
      <c r="B30" s="87"/>
      <c r="C30" s="87"/>
      <c r="D30" s="88"/>
      <c r="E30" s="87"/>
    </row>
    <row r="31" spans="1:5">
      <c r="A31" s="87"/>
      <c r="B31" s="87"/>
      <c r="C31" s="87"/>
      <c r="D31" s="88"/>
      <c r="E31" s="87"/>
    </row>
    <row r="32" spans="1:5">
      <c r="A32" s="87"/>
      <c r="B32" s="87"/>
      <c r="C32" s="87"/>
      <c r="D32" s="88"/>
      <c r="E32" s="87"/>
    </row>
    <row r="33" spans="4:5">
      <c r="D33" s="88"/>
      <c r="E33" s="87"/>
    </row>
    <row r="34" spans="4:5">
      <c r="D34" s="88"/>
      <c r="E34" s="87"/>
    </row>
    <row r="35" spans="4:5">
      <c r="D35" s="88"/>
      <c r="E35" s="87"/>
    </row>
    <row r="36" spans="4:5">
      <c r="D36" s="88"/>
      <c r="E36" s="87"/>
    </row>
  </sheetData>
  <mergeCells count="1">
    <mergeCell ref="A2:C2"/>
  </mergeCells>
  <phoneticPr fontId="19" type="noConversion"/>
  <printOptions horizontalCentered="1" verticalCentered="1"/>
  <pageMargins left="0.70763888888888904" right="0.70763888888888904" top="0.15625" bottom="0.35416666666666702" header="0.31388888888888899" footer="0.31388888888888899"/>
  <pageSetup paperSize="9" orientation="landscape"/>
</worksheet>
</file>

<file path=xl/worksheets/sheet15.xml><?xml version="1.0" encoding="utf-8"?>
<worksheet xmlns="http://schemas.openxmlformats.org/spreadsheetml/2006/main" xmlns:r="http://schemas.openxmlformats.org/officeDocument/2006/relationships">
  <dimension ref="A1:H63"/>
  <sheetViews>
    <sheetView showGridLines="0" showZeros="0" workbookViewId="0">
      <pane xSplit="1" ySplit="5" topLeftCell="B39" activePane="bottomRight" state="frozen"/>
      <selection pane="topRight"/>
      <selection pane="bottomLeft"/>
      <selection pane="bottomRight" activeCell="C51" sqref="C51"/>
    </sheetView>
  </sheetViews>
  <sheetFormatPr defaultColWidth="9" defaultRowHeight="14.25"/>
  <cols>
    <col min="1" max="1" width="54.25" style="67" customWidth="1"/>
    <col min="2" max="2" width="12.875" style="67" customWidth="1"/>
    <col min="3" max="3" width="19.25" style="67" customWidth="1"/>
    <col min="4" max="4" width="18.875" style="67" customWidth="1"/>
    <col min="5" max="5" width="13.375" style="67" customWidth="1"/>
    <col min="6" max="6" width="13.5" style="67" customWidth="1"/>
    <col min="7" max="7" width="14.625" style="67" customWidth="1"/>
    <col min="8" max="8" width="13.625" style="67" customWidth="1"/>
    <col min="9" max="16384" width="9" style="67"/>
  </cols>
  <sheetData>
    <row r="1" spans="1:8">
      <c r="A1" s="68" t="s">
        <v>1631</v>
      </c>
    </row>
    <row r="2" spans="1:8" ht="20.25">
      <c r="A2" s="420" t="s">
        <v>1632</v>
      </c>
      <c r="B2" s="420"/>
      <c r="C2" s="420"/>
      <c r="D2" s="420"/>
      <c r="E2" s="420"/>
      <c r="F2" s="420"/>
      <c r="G2" s="420"/>
      <c r="H2" s="420"/>
    </row>
    <row r="3" spans="1:8" ht="18" customHeight="1">
      <c r="A3" s="68"/>
      <c r="H3" s="69" t="s">
        <v>26</v>
      </c>
    </row>
    <row r="4" spans="1:8" s="66" customFormat="1" ht="31.5" customHeight="1">
      <c r="A4" s="455" t="s">
        <v>60</v>
      </c>
      <c r="B4" s="455" t="s">
        <v>1139</v>
      </c>
      <c r="C4" s="455" t="s">
        <v>1633</v>
      </c>
      <c r="D4" s="458" t="s">
        <v>1634</v>
      </c>
      <c r="E4" s="458" t="s">
        <v>1635</v>
      </c>
      <c r="F4" s="461" t="s">
        <v>1143</v>
      </c>
      <c r="G4" s="455" t="s">
        <v>1636</v>
      </c>
      <c r="H4" s="455" t="s">
        <v>1145</v>
      </c>
    </row>
    <row r="5" spans="1:8" s="66" customFormat="1" ht="27.75" customHeight="1">
      <c r="A5" s="456"/>
      <c r="B5" s="456"/>
      <c r="C5" s="457"/>
      <c r="D5" s="459"/>
      <c r="E5" s="460"/>
      <c r="F5" s="462"/>
      <c r="G5" s="456"/>
      <c r="H5" s="456"/>
    </row>
    <row r="6" spans="1:8" ht="18.399999999999999" customHeight="1">
      <c r="A6" s="70" t="s">
        <v>1392</v>
      </c>
      <c r="B6" s="71">
        <f t="shared" ref="B6:B56" si="0">SUM(C6:H6)</f>
        <v>0</v>
      </c>
      <c r="C6" s="71">
        <f t="shared" ref="C6:H6" si="1">C7+C8+C9</f>
        <v>0</v>
      </c>
      <c r="D6" s="71">
        <f t="shared" si="1"/>
        <v>0</v>
      </c>
      <c r="E6" s="71">
        <f t="shared" si="1"/>
        <v>0</v>
      </c>
      <c r="F6" s="71">
        <f t="shared" si="1"/>
        <v>0</v>
      </c>
      <c r="G6" s="71">
        <f t="shared" si="1"/>
        <v>0</v>
      </c>
      <c r="H6" s="71">
        <f t="shared" si="1"/>
        <v>0</v>
      </c>
    </row>
    <row r="7" spans="1:8" ht="18.399999999999999" customHeight="1">
      <c r="A7" s="72" t="s">
        <v>1394</v>
      </c>
      <c r="B7" s="73">
        <f t="shared" si="0"/>
        <v>0</v>
      </c>
      <c r="C7" s="74"/>
      <c r="D7" s="74"/>
      <c r="E7" s="74"/>
      <c r="F7" s="74"/>
      <c r="G7" s="74"/>
      <c r="H7" s="74"/>
    </row>
    <row r="8" spans="1:8" ht="18.399999999999999" customHeight="1">
      <c r="A8" s="72" t="s">
        <v>1396</v>
      </c>
      <c r="B8" s="73">
        <f t="shared" si="0"/>
        <v>0</v>
      </c>
      <c r="C8" s="74"/>
      <c r="D8" s="74"/>
      <c r="E8" s="74"/>
      <c r="F8" s="74"/>
      <c r="G8" s="74"/>
      <c r="H8" s="74"/>
    </row>
    <row r="9" spans="1:8" ht="18.399999999999999" customHeight="1">
      <c r="A9" s="72" t="s">
        <v>1398</v>
      </c>
      <c r="B9" s="73">
        <f t="shared" si="0"/>
        <v>0</v>
      </c>
      <c r="C9" s="74"/>
      <c r="D9" s="74"/>
      <c r="E9" s="74"/>
      <c r="F9" s="74"/>
      <c r="G9" s="74"/>
      <c r="H9" s="74"/>
    </row>
    <row r="10" spans="1:8" ht="18.399999999999999" customHeight="1">
      <c r="A10" s="70" t="s">
        <v>1400</v>
      </c>
      <c r="B10" s="71">
        <f t="shared" si="0"/>
        <v>0</v>
      </c>
      <c r="C10" s="71">
        <f t="shared" ref="C10:H10" si="2">C11+C12+C13</f>
        <v>0</v>
      </c>
      <c r="D10" s="71">
        <f t="shared" si="2"/>
        <v>0</v>
      </c>
      <c r="E10" s="71">
        <f t="shared" si="2"/>
        <v>0</v>
      </c>
      <c r="F10" s="71">
        <f t="shared" si="2"/>
        <v>0</v>
      </c>
      <c r="G10" s="71">
        <f t="shared" si="2"/>
        <v>0</v>
      </c>
      <c r="H10" s="71">
        <f t="shared" si="2"/>
        <v>0</v>
      </c>
    </row>
    <row r="11" spans="1:8" ht="18.399999999999999" customHeight="1">
      <c r="A11" s="72" t="s">
        <v>1402</v>
      </c>
      <c r="B11" s="73">
        <f t="shared" si="0"/>
        <v>0</v>
      </c>
      <c r="C11" s="74"/>
      <c r="D11" s="74"/>
      <c r="E11" s="74"/>
      <c r="F11" s="74"/>
      <c r="G11" s="74"/>
      <c r="H11" s="74"/>
    </row>
    <row r="12" spans="1:8" ht="18.399999999999999" customHeight="1">
      <c r="A12" s="72" t="s">
        <v>1404</v>
      </c>
      <c r="B12" s="73">
        <f t="shared" si="0"/>
        <v>0</v>
      </c>
      <c r="C12" s="74"/>
      <c r="D12" s="74"/>
      <c r="E12" s="74"/>
      <c r="F12" s="74"/>
      <c r="G12" s="74"/>
      <c r="H12" s="74"/>
    </row>
    <row r="13" spans="1:8" ht="18.399999999999999" customHeight="1">
      <c r="A13" s="72" t="s">
        <v>1406</v>
      </c>
      <c r="B13" s="73">
        <f t="shared" si="0"/>
        <v>0</v>
      </c>
      <c r="C13" s="74"/>
      <c r="D13" s="74"/>
      <c r="E13" s="74"/>
      <c r="F13" s="74"/>
      <c r="G13" s="74"/>
      <c r="H13" s="74"/>
    </row>
    <row r="14" spans="1:8" ht="18.399999999999999" customHeight="1">
      <c r="A14" s="70" t="s">
        <v>1408</v>
      </c>
      <c r="B14" s="71">
        <f t="shared" si="0"/>
        <v>0</v>
      </c>
      <c r="C14" s="71">
        <f t="shared" ref="C14:H14" si="3">C15+C16</f>
        <v>0</v>
      </c>
      <c r="D14" s="71">
        <f t="shared" si="3"/>
        <v>0</v>
      </c>
      <c r="E14" s="71">
        <f t="shared" si="3"/>
        <v>0</v>
      </c>
      <c r="F14" s="71">
        <f t="shared" si="3"/>
        <v>0</v>
      </c>
      <c r="G14" s="71">
        <f t="shared" si="3"/>
        <v>0</v>
      </c>
      <c r="H14" s="71">
        <f t="shared" si="3"/>
        <v>0</v>
      </c>
    </row>
    <row r="15" spans="1:8" ht="18.399999999999999" customHeight="1">
      <c r="A15" s="75" t="s">
        <v>1410</v>
      </c>
      <c r="B15" s="73">
        <f t="shared" si="0"/>
        <v>0</v>
      </c>
      <c r="C15" s="74"/>
      <c r="D15" s="74"/>
      <c r="E15" s="74"/>
      <c r="F15" s="74"/>
      <c r="G15" s="74"/>
      <c r="H15" s="74"/>
    </row>
    <row r="16" spans="1:8" ht="18.399999999999999" customHeight="1">
      <c r="A16" s="75" t="s">
        <v>1412</v>
      </c>
      <c r="B16" s="73">
        <f t="shared" si="0"/>
        <v>0</v>
      </c>
      <c r="C16" s="74"/>
      <c r="D16" s="74"/>
      <c r="E16" s="74"/>
      <c r="F16" s="74"/>
      <c r="G16" s="74"/>
      <c r="H16" s="74"/>
    </row>
    <row r="17" spans="1:8" ht="18.399999999999999" customHeight="1">
      <c r="A17" s="70" t="s">
        <v>1414</v>
      </c>
      <c r="B17" s="71">
        <f t="shared" si="0"/>
        <v>24300</v>
      </c>
      <c r="C17" s="71">
        <f t="shared" ref="C17:H17" si="4">SUM(C18:C27)</f>
        <v>24300</v>
      </c>
      <c r="D17" s="71">
        <f t="shared" si="4"/>
        <v>0</v>
      </c>
      <c r="E17" s="71">
        <f t="shared" si="4"/>
        <v>0</v>
      </c>
      <c r="F17" s="71">
        <f t="shared" si="4"/>
        <v>0</v>
      </c>
      <c r="G17" s="71">
        <f t="shared" si="4"/>
        <v>0</v>
      </c>
      <c r="H17" s="71">
        <f t="shared" si="4"/>
        <v>0</v>
      </c>
    </row>
    <row r="18" spans="1:8" ht="18.399999999999999" customHeight="1">
      <c r="A18" s="75" t="s">
        <v>1416</v>
      </c>
      <c r="B18" s="73">
        <f t="shared" si="0"/>
        <v>24000</v>
      </c>
      <c r="C18" s="74">
        <v>24000</v>
      </c>
      <c r="D18" s="74"/>
      <c r="E18" s="74"/>
      <c r="F18" s="74"/>
      <c r="G18" s="74"/>
      <c r="H18" s="74"/>
    </row>
    <row r="19" spans="1:8" ht="18.399999999999999" customHeight="1">
      <c r="A19" s="75" t="s">
        <v>1418</v>
      </c>
      <c r="B19" s="73">
        <f t="shared" si="0"/>
        <v>0</v>
      </c>
      <c r="C19" s="74"/>
      <c r="D19" s="74"/>
      <c r="E19" s="74"/>
      <c r="F19" s="74"/>
      <c r="G19" s="74"/>
      <c r="H19" s="74"/>
    </row>
    <row r="20" spans="1:8" ht="18.399999999999999" customHeight="1">
      <c r="A20" s="75" t="s">
        <v>1420</v>
      </c>
      <c r="B20" s="73">
        <f t="shared" si="0"/>
        <v>0</v>
      </c>
      <c r="C20" s="74"/>
      <c r="D20" s="74"/>
      <c r="E20" s="74"/>
      <c r="F20" s="74"/>
      <c r="G20" s="74"/>
      <c r="H20" s="74"/>
    </row>
    <row r="21" spans="1:8" ht="18.399999999999999" customHeight="1">
      <c r="A21" s="75" t="s">
        <v>1422</v>
      </c>
      <c r="B21" s="73">
        <f t="shared" si="0"/>
        <v>300</v>
      </c>
      <c r="C21" s="74">
        <v>300</v>
      </c>
      <c r="D21" s="74"/>
      <c r="E21" s="74"/>
      <c r="F21" s="74"/>
      <c r="G21" s="74"/>
      <c r="H21" s="74"/>
    </row>
    <row r="22" spans="1:8" ht="18.399999999999999" customHeight="1">
      <c r="A22" s="75" t="s">
        <v>1424</v>
      </c>
      <c r="B22" s="73">
        <f t="shared" si="0"/>
        <v>0</v>
      </c>
      <c r="C22" s="74"/>
      <c r="D22" s="74"/>
      <c r="E22" s="74"/>
      <c r="F22" s="74"/>
      <c r="G22" s="74"/>
      <c r="H22" s="74"/>
    </row>
    <row r="23" spans="1:8" ht="18.399999999999999" customHeight="1">
      <c r="A23" s="75" t="s">
        <v>1425</v>
      </c>
      <c r="B23" s="73">
        <f t="shared" si="0"/>
        <v>0</v>
      </c>
      <c r="C23" s="74"/>
      <c r="D23" s="74"/>
      <c r="E23" s="74"/>
      <c r="F23" s="74"/>
      <c r="G23" s="74"/>
      <c r="H23" s="74"/>
    </row>
    <row r="24" spans="1:8" ht="18.399999999999999" customHeight="1">
      <c r="A24" s="75" t="s">
        <v>1426</v>
      </c>
      <c r="B24" s="73">
        <f t="shared" si="0"/>
        <v>0</v>
      </c>
      <c r="C24" s="74"/>
      <c r="D24" s="74"/>
      <c r="E24" s="74"/>
      <c r="F24" s="74"/>
      <c r="G24" s="74"/>
      <c r="H24" s="74"/>
    </row>
    <row r="25" spans="1:8" ht="18.399999999999999" customHeight="1">
      <c r="A25" s="75" t="s">
        <v>1427</v>
      </c>
      <c r="B25" s="73">
        <f t="shared" si="0"/>
        <v>0</v>
      </c>
      <c r="C25" s="74"/>
      <c r="D25" s="74"/>
      <c r="E25" s="74"/>
      <c r="F25" s="74"/>
      <c r="G25" s="74"/>
      <c r="H25" s="74"/>
    </row>
    <row r="26" spans="1:8" ht="18.399999999999999" customHeight="1">
      <c r="A26" s="75" t="s">
        <v>1428</v>
      </c>
      <c r="B26" s="73">
        <f t="shared" si="0"/>
        <v>0</v>
      </c>
      <c r="C26" s="74"/>
      <c r="D26" s="74"/>
      <c r="E26" s="74"/>
      <c r="F26" s="74"/>
      <c r="G26" s="74"/>
      <c r="H26" s="74"/>
    </row>
    <row r="27" spans="1:8" ht="18.399999999999999" customHeight="1">
      <c r="A27" s="75" t="s">
        <v>1429</v>
      </c>
      <c r="B27" s="73">
        <f t="shared" si="0"/>
        <v>0</v>
      </c>
      <c r="C27" s="74"/>
      <c r="D27" s="74"/>
      <c r="E27" s="74"/>
      <c r="F27" s="74"/>
      <c r="G27" s="74"/>
      <c r="H27" s="74"/>
    </row>
    <row r="28" spans="1:8" ht="18.399999999999999" customHeight="1">
      <c r="A28" s="70" t="s">
        <v>1430</v>
      </c>
      <c r="B28" s="71">
        <f t="shared" si="0"/>
        <v>0</v>
      </c>
      <c r="C28" s="71">
        <f t="shared" ref="C28:H28" si="5">SUM(C29:C33)</f>
        <v>0</v>
      </c>
      <c r="D28" s="71">
        <f t="shared" si="5"/>
        <v>0</v>
      </c>
      <c r="E28" s="71">
        <f t="shared" si="5"/>
        <v>0</v>
      </c>
      <c r="F28" s="71">
        <f t="shared" si="5"/>
        <v>0</v>
      </c>
      <c r="G28" s="71">
        <f t="shared" si="5"/>
        <v>0</v>
      </c>
      <c r="H28" s="71">
        <f t="shared" si="5"/>
        <v>0</v>
      </c>
    </row>
    <row r="29" spans="1:8" ht="18.399999999999999" customHeight="1">
      <c r="A29" s="75" t="s">
        <v>1431</v>
      </c>
      <c r="B29" s="73">
        <f t="shared" si="0"/>
        <v>0</v>
      </c>
      <c r="C29" s="74"/>
      <c r="D29" s="74"/>
      <c r="E29" s="74"/>
      <c r="F29" s="74"/>
      <c r="G29" s="74"/>
      <c r="H29" s="74"/>
    </row>
    <row r="30" spans="1:8" ht="18.399999999999999" customHeight="1">
      <c r="A30" s="76" t="s">
        <v>1432</v>
      </c>
      <c r="B30" s="73">
        <f t="shared" si="0"/>
        <v>0</v>
      </c>
      <c r="C30" s="74"/>
      <c r="D30" s="74"/>
      <c r="E30" s="74"/>
      <c r="F30" s="74"/>
      <c r="G30" s="74"/>
      <c r="H30" s="74"/>
    </row>
    <row r="31" spans="1:8" ht="18.399999999999999" customHeight="1">
      <c r="A31" s="76" t="s">
        <v>1433</v>
      </c>
      <c r="B31" s="73">
        <f t="shared" si="0"/>
        <v>0</v>
      </c>
      <c r="C31" s="74"/>
      <c r="D31" s="74"/>
      <c r="E31" s="74"/>
      <c r="F31" s="74"/>
      <c r="G31" s="74"/>
      <c r="H31" s="74"/>
    </row>
    <row r="32" spans="1:8" ht="18.399999999999999" customHeight="1">
      <c r="A32" s="77" t="s">
        <v>1434</v>
      </c>
      <c r="B32" s="73">
        <f t="shared" si="0"/>
        <v>0</v>
      </c>
      <c r="C32" s="74"/>
      <c r="D32" s="74"/>
      <c r="E32" s="74"/>
      <c r="F32" s="74"/>
      <c r="G32" s="74"/>
      <c r="H32" s="74"/>
    </row>
    <row r="33" spans="1:8" ht="18.399999999999999" customHeight="1">
      <c r="A33" s="77" t="s">
        <v>1435</v>
      </c>
      <c r="B33" s="73">
        <f t="shared" si="0"/>
        <v>0</v>
      </c>
      <c r="C33" s="74"/>
      <c r="D33" s="74"/>
      <c r="E33" s="74"/>
      <c r="F33" s="74"/>
      <c r="G33" s="74"/>
      <c r="H33" s="74"/>
    </row>
    <row r="34" spans="1:8" ht="18.399999999999999" customHeight="1">
      <c r="A34" s="78" t="s">
        <v>1436</v>
      </c>
      <c r="B34" s="79">
        <f t="shared" si="0"/>
        <v>0</v>
      </c>
      <c r="C34" s="79">
        <f t="shared" ref="C34:H34" si="6">SUM(C35:C44)</f>
        <v>0</v>
      </c>
      <c r="D34" s="79">
        <f t="shared" si="6"/>
        <v>0</v>
      </c>
      <c r="E34" s="79">
        <f t="shared" si="6"/>
        <v>0</v>
      </c>
      <c r="F34" s="79">
        <f t="shared" si="6"/>
        <v>0</v>
      </c>
      <c r="G34" s="79">
        <f t="shared" si="6"/>
        <v>0</v>
      </c>
      <c r="H34" s="79">
        <f t="shared" si="6"/>
        <v>0</v>
      </c>
    </row>
    <row r="35" spans="1:8" ht="18.399999999999999" customHeight="1">
      <c r="A35" s="80" t="s">
        <v>1437</v>
      </c>
      <c r="B35" s="73">
        <f t="shared" si="0"/>
        <v>0</v>
      </c>
      <c r="C35" s="74"/>
      <c r="D35" s="74"/>
      <c r="E35" s="74"/>
      <c r="F35" s="74"/>
      <c r="G35" s="74"/>
      <c r="H35" s="74"/>
    </row>
    <row r="36" spans="1:8" ht="18.399999999999999" customHeight="1">
      <c r="A36" s="80" t="s">
        <v>1438</v>
      </c>
      <c r="B36" s="73">
        <f t="shared" si="0"/>
        <v>0</v>
      </c>
      <c r="C36" s="74"/>
      <c r="D36" s="74"/>
      <c r="E36" s="74"/>
      <c r="F36" s="74"/>
      <c r="G36" s="74"/>
      <c r="H36" s="74"/>
    </row>
    <row r="37" spans="1:8" ht="18.399999999999999" customHeight="1">
      <c r="A37" s="80" t="s">
        <v>1439</v>
      </c>
      <c r="B37" s="73">
        <f t="shared" si="0"/>
        <v>0</v>
      </c>
      <c r="C37" s="74"/>
      <c r="D37" s="74"/>
      <c r="E37" s="74"/>
      <c r="F37" s="74"/>
      <c r="G37" s="74"/>
      <c r="H37" s="74"/>
    </row>
    <row r="38" spans="1:8" ht="18.399999999999999" customHeight="1">
      <c r="A38" s="80" t="s">
        <v>1440</v>
      </c>
      <c r="B38" s="73">
        <f t="shared" si="0"/>
        <v>0</v>
      </c>
      <c r="C38" s="74"/>
      <c r="D38" s="74"/>
      <c r="E38" s="74"/>
      <c r="F38" s="74"/>
      <c r="G38" s="74"/>
      <c r="H38" s="74"/>
    </row>
    <row r="39" spans="1:8" ht="18.399999999999999" customHeight="1">
      <c r="A39" s="80" t="s">
        <v>1441</v>
      </c>
      <c r="B39" s="73">
        <f t="shared" si="0"/>
        <v>0</v>
      </c>
      <c r="C39" s="74"/>
      <c r="D39" s="74"/>
      <c r="E39" s="74"/>
      <c r="F39" s="74"/>
      <c r="G39" s="74"/>
      <c r="H39" s="74"/>
    </row>
    <row r="40" spans="1:8" ht="18.399999999999999" customHeight="1">
      <c r="A40" s="80" t="s">
        <v>1442</v>
      </c>
      <c r="B40" s="73">
        <f t="shared" si="0"/>
        <v>0</v>
      </c>
      <c r="C40" s="74"/>
      <c r="D40" s="74"/>
      <c r="E40" s="74"/>
      <c r="F40" s="74"/>
      <c r="G40" s="74"/>
      <c r="H40" s="74"/>
    </row>
    <row r="41" spans="1:8" ht="18.399999999999999" customHeight="1">
      <c r="A41" s="80" t="s">
        <v>1443</v>
      </c>
      <c r="B41" s="73">
        <f t="shared" si="0"/>
        <v>0</v>
      </c>
      <c r="C41" s="74"/>
      <c r="D41" s="74"/>
      <c r="E41" s="74"/>
      <c r="F41" s="74"/>
      <c r="G41" s="74"/>
      <c r="H41" s="74"/>
    </row>
    <row r="42" spans="1:8" ht="18.399999999999999" customHeight="1">
      <c r="A42" s="80" t="s">
        <v>1444</v>
      </c>
      <c r="B42" s="73">
        <f t="shared" si="0"/>
        <v>0</v>
      </c>
      <c r="C42" s="74"/>
      <c r="D42" s="74"/>
      <c r="E42" s="74"/>
      <c r="F42" s="74"/>
      <c r="G42" s="74"/>
      <c r="H42" s="74"/>
    </row>
    <row r="43" spans="1:8" ht="18.399999999999999" customHeight="1">
      <c r="A43" s="80" t="s">
        <v>1445</v>
      </c>
      <c r="B43" s="73">
        <f t="shared" si="0"/>
        <v>0</v>
      </c>
      <c r="C43" s="74"/>
      <c r="D43" s="74"/>
      <c r="E43" s="74"/>
      <c r="F43" s="74"/>
      <c r="G43" s="74"/>
      <c r="H43" s="74"/>
    </row>
    <row r="44" spans="1:8" ht="18.399999999999999" customHeight="1">
      <c r="A44" s="80" t="s">
        <v>1446</v>
      </c>
      <c r="B44" s="73">
        <f t="shared" si="0"/>
        <v>0</v>
      </c>
      <c r="C44" s="74"/>
      <c r="D44" s="74"/>
      <c r="E44" s="74"/>
      <c r="F44" s="74"/>
      <c r="G44" s="74"/>
      <c r="H44" s="74"/>
    </row>
    <row r="45" spans="1:8" ht="18.399999999999999" customHeight="1">
      <c r="A45" s="78" t="s">
        <v>1447</v>
      </c>
      <c r="B45" s="79">
        <f t="shared" si="0"/>
        <v>0</v>
      </c>
      <c r="C45" s="79">
        <f t="shared" ref="C45:H45" si="7">C46</f>
        <v>0</v>
      </c>
      <c r="D45" s="79">
        <f t="shared" si="7"/>
        <v>0</v>
      </c>
      <c r="E45" s="79">
        <f t="shared" si="7"/>
        <v>0</v>
      </c>
      <c r="F45" s="79">
        <f t="shared" si="7"/>
        <v>0</v>
      </c>
      <c r="G45" s="79">
        <f t="shared" si="7"/>
        <v>0</v>
      </c>
      <c r="H45" s="79">
        <f t="shared" si="7"/>
        <v>0</v>
      </c>
    </row>
    <row r="46" spans="1:8" ht="18.399999999999999" customHeight="1">
      <c r="A46" s="80" t="s">
        <v>1448</v>
      </c>
      <c r="B46" s="73">
        <f t="shared" si="0"/>
        <v>0</v>
      </c>
      <c r="C46" s="74"/>
      <c r="D46" s="74"/>
      <c r="E46" s="74"/>
      <c r="F46" s="74"/>
      <c r="G46" s="74"/>
      <c r="H46" s="74"/>
    </row>
    <row r="47" spans="1:8" ht="18.399999999999999" customHeight="1">
      <c r="A47" s="78" t="s">
        <v>1449</v>
      </c>
      <c r="B47" s="79">
        <f t="shared" si="0"/>
        <v>1000</v>
      </c>
      <c r="C47" s="79">
        <f t="shared" ref="C47:H47" si="8">C48+C49+C50</f>
        <v>0</v>
      </c>
      <c r="D47" s="79">
        <f t="shared" si="8"/>
        <v>1000</v>
      </c>
      <c r="E47" s="79">
        <f t="shared" si="8"/>
        <v>0</v>
      </c>
      <c r="F47" s="79">
        <f t="shared" si="8"/>
        <v>0</v>
      </c>
      <c r="G47" s="79">
        <f t="shared" si="8"/>
        <v>0</v>
      </c>
      <c r="H47" s="79">
        <f t="shared" si="8"/>
        <v>0</v>
      </c>
    </row>
    <row r="48" spans="1:8" ht="18.399999999999999" customHeight="1">
      <c r="A48" s="80" t="s">
        <v>1450</v>
      </c>
      <c r="B48" s="73">
        <f t="shared" si="0"/>
        <v>0</v>
      </c>
      <c r="C48" s="74"/>
      <c r="D48" s="74"/>
      <c r="E48" s="74"/>
      <c r="F48" s="74"/>
      <c r="G48" s="74"/>
      <c r="H48" s="74"/>
    </row>
    <row r="49" spans="1:8" ht="18.399999999999999" customHeight="1">
      <c r="A49" s="80" t="s">
        <v>1451</v>
      </c>
      <c r="B49" s="73">
        <f t="shared" si="0"/>
        <v>0</v>
      </c>
      <c r="C49" s="74"/>
      <c r="D49" s="74"/>
      <c r="E49" s="74"/>
      <c r="F49" s="74"/>
      <c r="G49" s="74"/>
      <c r="H49" s="74"/>
    </row>
    <row r="50" spans="1:8" ht="18.399999999999999" customHeight="1">
      <c r="A50" s="80" t="s">
        <v>1452</v>
      </c>
      <c r="B50" s="73">
        <f t="shared" si="0"/>
        <v>1000</v>
      </c>
      <c r="C50" s="74"/>
      <c r="D50" s="74">
        <v>1000</v>
      </c>
      <c r="E50" s="74"/>
      <c r="F50" s="74"/>
      <c r="G50" s="74"/>
      <c r="H50" s="74"/>
    </row>
    <row r="51" spans="1:8" ht="18.399999999999999" customHeight="1">
      <c r="A51" s="78" t="s">
        <v>1453</v>
      </c>
      <c r="B51" s="79">
        <f t="shared" si="0"/>
        <v>6585</v>
      </c>
      <c r="C51" s="81">
        <v>6585</v>
      </c>
      <c r="D51" s="81"/>
      <c r="E51" s="81"/>
      <c r="F51" s="81"/>
      <c r="G51" s="81"/>
      <c r="H51" s="81"/>
    </row>
    <row r="52" spans="1:8" ht="18.399999999999999" customHeight="1">
      <c r="A52" s="78" t="s">
        <v>1454</v>
      </c>
      <c r="B52" s="82">
        <f t="shared" si="0"/>
        <v>0</v>
      </c>
      <c r="C52" s="81"/>
      <c r="D52" s="81"/>
      <c r="E52" s="81"/>
      <c r="F52" s="81"/>
      <c r="G52" s="81"/>
      <c r="H52" s="81"/>
    </row>
    <row r="53" spans="1:8" ht="18.399999999999999" customHeight="1">
      <c r="A53" s="83"/>
      <c r="B53" s="83">
        <f t="shared" si="0"/>
        <v>0</v>
      </c>
      <c r="C53" s="83"/>
      <c r="D53" s="83"/>
      <c r="E53" s="83"/>
      <c r="F53" s="83"/>
      <c r="G53" s="83"/>
      <c r="H53" s="83"/>
    </row>
    <row r="54" spans="1:8" ht="20.100000000000001" customHeight="1">
      <c r="A54" s="83"/>
      <c r="B54" s="83">
        <f t="shared" si="0"/>
        <v>0</v>
      </c>
      <c r="C54" s="83"/>
      <c r="D54" s="83"/>
      <c r="E54" s="83"/>
      <c r="F54" s="83"/>
      <c r="G54" s="83"/>
      <c r="H54" s="83"/>
    </row>
    <row r="55" spans="1:8" ht="20.100000000000001" customHeight="1">
      <c r="A55" s="83"/>
      <c r="B55" s="83">
        <f t="shared" si="0"/>
        <v>0</v>
      </c>
      <c r="C55" s="83"/>
      <c r="D55" s="83"/>
      <c r="E55" s="83"/>
      <c r="F55" s="83"/>
      <c r="G55" s="83"/>
      <c r="H55" s="83"/>
    </row>
    <row r="56" spans="1:8" ht="20.100000000000001" customHeight="1">
      <c r="A56" s="84" t="s">
        <v>1134</v>
      </c>
      <c r="B56" s="85">
        <f t="shared" si="0"/>
        <v>31885</v>
      </c>
      <c r="C56" s="85">
        <f t="shared" ref="C56:H56" si="9">C6+C10+C14+C17+C28+C34+C45+C47+C51+C52</f>
        <v>30885</v>
      </c>
      <c r="D56" s="85">
        <f t="shared" si="9"/>
        <v>1000</v>
      </c>
      <c r="E56" s="85">
        <f t="shared" si="9"/>
        <v>0</v>
      </c>
      <c r="F56" s="85">
        <f t="shared" si="9"/>
        <v>0</v>
      </c>
      <c r="G56" s="85">
        <f t="shared" si="9"/>
        <v>0</v>
      </c>
      <c r="H56" s="85">
        <f t="shared" si="9"/>
        <v>0</v>
      </c>
    </row>
    <row r="57" spans="1:8" ht="20.100000000000001" customHeight="1"/>
    <row r="58" spans="1:8" ht="20.100000000000001" customHeight="1"/>
    <row r="59" spans="1:8" ht="20.100000000000001" customHeight="1"/>
    <row r="60" spans="1:8" ht="20.100000000000001" customHeight="1"/>
    <row r="61" spans="1:8" ht="20.100000000000001" customHeight="1"/>
    <row r="62" spans="1:8" ht="20.100000000000001" customHeight="1"/>
    <row r="63" spans="1:8" ht="20.100000000000001" customHeight="1"/>
  </sheetData>
  <sheetProtection password="CC1D" sheet="1" objects="1"/>
  <mergeCells count="9">
    <mergeCell ref="A2:H2"/>
    <mergeCell ref="A4:A5"/>
    <mergeCell ref="B4:B5"/>
    <mergeCell ref="C4:C5"/>
    <mergeCell ref="D4:D5"/>
    <mergeCell ref="E4:E5"/>
    <mergeCell ref="F4:F5"/>
    <mergeCell ref="G4:G5"/>
    <mergeCell ref="H4:H5"/>
  </mergeCells>
  <phoneticPr fontId="19" type="noConversion"/>
  <printOptions horizontalCentered="1"/>
  <pageMargins left="0.46875" right="0.46875" top="0.58888888888888902" bottom="0.46875" header="0.30902777777777801" footer="0.30902777777777801"/>
  <pageSetup paperSize="9" scale="80" orientation="landscape"/>
</worksheet>
</file>

<file path=xl/worksheets/sheet16.xml><?xml version="1.0" encoding="utf-8"?>
<worksheet xmlns="http://schemas.openxmlformats.org/spreadsheetml/2006/main" xmlns:r="http://schemas.openxmlformats.org/officeDocument/2006/relationships">
  <dimension ref="A1:P20"/>
  <sheetViews>
    <sheetView view="pageBreakPreview" zoomScaleNormal="85" zoomScaleSheetLayoutView="100" workbookViewId="0">
      <selection activeCell="D17" sqref="D17"/>
    </sheetView>
  </sheetViews>
  <sheetFormatPr defaultColWidth="9" defaultRowHeight="14.25"/>
  <cols>
    <col min="1" max="1" width="35.75" customWidth="1"/>
    <col min="2" max="2" width="4.75" style="46" customWidth="1"/>
    <col min="3" max="8" width="7.625" customWidth="1"/>
    <col min="9" max="9" width="31.625" customWidth="1"/>
    <col min="10" max="10" width="4.75" style="46" customWidth="1"/>
    <col min="11" max="16" width="7.625" customWidth="1"/>
  </cols>
  <sheetData>
    <row r="1" spans="1:16" s="31" customFormat="1" ht="24.95" customHeight="1">
      <c r="A1" s="463" t="s">
        <v>1637</v>
      </c>
      <c r="B1" s="463"/>
      <c r="C1" s="463"/>
      <c r="D1" s="463"/>
      <c r="E1" s="463"/>
      <c r="F1" s="463"/>
      <c r="G1" s="463"/>
      <c r="H1" s="463"/>
      <c r="I1" s="463"/>
      <c r="J1" s="463"/>
      <c r="K1" s="463"/>
      <c r="L1" s="463"/>
      <c r="M1" s="463"/>
      <c r="N1" s="463"/>
      <c r="O1" s="463"/>
      <c r="P1" s="463"/>
    </row>
    <row r="2" spans="1:16" s="31" customFormat="1" ht="24.95" customHeight="1">
      <c r="B2" s="57"/>
      <c r="J2" s="57"/>
      <c r="P2" s="64" t="s">
        <v>1638</v>
      </c>
    </row>
    <row r="3" spans="1:16" s="31" customFormat="1" ht="24" customHeight="1">
      <c r="A3" s="58" t="s">
        <v>1639</v>
      </c>
      <c r="B3" s="30"/>
      <c r="C3" s="58"/>
      <c r="D3" s="58"/>
      <c r="E3" s="58"/>
      <c r="F3" s="58"/>
      <c r="G3" s="58"/>
      <c r="J3" s="30"/>
      <c r="P3" s="64" t="s">
        <v>1640</v>
      </c>
    </row>
    <row r="4" spans="1:16" ht="27" customHeight="1">
      <c r="A4" s="464" t="s">
        <v>1641</v>
      </c>
      <c r="B4" s="465"/>
      <c r="C4" s="465"/>
      <c r="D4" s="465"/>
      <c r="E4" s="465"/>
      <c r="F4" s="465"/>
      <c r="G4" s="465"/>
      <c r="H4" s="466"/>
      <c r="I4" s="464" t="s">
        <v>1642</v>
      </c>
      <c r="J4" s="465"/>
      <c r="K4" s="465"/>
      <c r="L4" s="465"/>
      <c r="M4" s="465"/>
      <c r="N4" s="465"/>
      <c r="O4" s="465"/>
      <c r="P4" s="466"/>
    </row>
    <row r="5" spans="1:16" ht="27" customHeight="1">
      <c r="A5" s="470" t="s">
        <v>1643</v>
      </c>
      <c r="B5" s="470" t="s">
        <v>1644</v>
      </c>
      <c r="C5" s="467" t="s">
        <v>1645</v>
      </c>
      <c r="D5" s="468"/>
      <c r="E5" s="469"/>
      <c r="F5" s="467" t="s">
        <v>1646</v>
      </c>
      <c r="G5" s="468"/>
      <c r="H5" s="469"/>
      <c r="I5" s="470" t="s">
        <v>1643</v>
      </c>
      <c r="J5" s="470" t="s">
        <v>1644</v>
      </c>
      <c r="K5" s="467" t="s">
        <v>1645</v>
      </c>
      <c r="L5" s="468"/>
      <c r="M5" s="469"/>
      <c r="N5" s="467" t="s">
        <v>1646</v>
      </c>
      <c r="O5" s="468"/>
      <c r="P5" s="469"/>
    </row>
    <row r="6" spans="1:16" ht="36.75" customHeight="1">
      <c r="A6" s="471"/>
      <c r="B6" s="471"/>
      <c r="C6" s="40" t="s">
        <v>1139</v>
      </c>
      <c r="D6" s="40" t="s">
        <v>1647</v>
      </c>
      <c r="E6" s="59" t="s">
        <v>1648</v>
      </c>
      <c r="F6" s="40" t="s">
        <v>1139</v>
      </c>
      <c r="G6" s="40" t="s">
        <v>1647</v>
      </c>
      <c r="H6" s="59" t="s">
        <v>1648</v>
      </c>
      <c r="I6" s="471"/>
      <c r="J6" s="471"/>
      <c r="K6" s="40" t="s">
        <v>1139</v>
      </c>
      <c r="L6" s="40" t="s">
        <v>1647</v>
      </c>
      <c r="M6" s="59" t="s">
        <v>1648</v>
      </c>
      <c r="N6" s="40" t="s">
        <v>1139</v>
      </c>
      <c r="O6" s="40" t="s">
        <v>1647</v>
      </c>
      <c r="P6" s="59" t="s">
        <v>1648</v>
      </c>
    </row>
    <row r="7" spans="1:16" ht="27" customHeight="1">
      <c r="A7" s="47" t="s">
        <v>1649</v>
      </c>
      <c r="B7" s="47"/>
      <c r="C7" s="40">
        <v>1</v>
      </c>
      <c r="D7" s="40">
        <v>2</v>
      </c>
      <c r="E7" s="40">
        <v>3</v>
      </c>
      <c r="F7" s="40">
        <v>4</v>
      </c>
      <c r="G7" s="40">
        <v>5</v>
      </c>
      <c r="H7" s="40">
        <v>6</v>
      </c>
      <c r="I7" s="47" t="s">
        <v>1649</v>
      </c>
      <c r="J7" s="47"/>
      <c r="K7" s="40">
        <v>7</v>
      </c>
      <c r="L7" s="40">
        <v>8</v>
      </c>
      <c r="M7" s="40">
        <v>9</v>
      </c>
      <c r="N7" s="40">
        <v>10</v>
      </c>
      <c r="O7" s="40">
        <v>11</v>
      </c>
      <c r="P7" s="40">
        <v>12</v>
      </c>
    </row>
    <row r="8" spans="1:16" ht="27" customHeight="1">
      <c r="A8" s="50" t="s">
        <v>1650</v>
      </c>
      <c r="B8" s="40">
        <v>1</v>
      </c>
      <c r="C8" s="50"/>
      <c r="D8" s="50"/>
      <c r="E8" s="50"/>
      <c r="F8" s="50"/>
      <c r="G8" s="50"/>
      <c r="H8" s="50"/>
      <c r="I8" s="65" t="s">
        <v>1651</v>
      </c>
      <c r="J8" s="40">
        <v>13</v>
      </c>
      <c r="K8" s="50"/>
      <c r="L8" s="50"/>
      <c r="M8" s="50"/>
      <c r="N8" s="50"/>
      <c r="O8" s="50"/>
      <c r="P8" s="50"/>
    </row>
    <row r="9" spans="1:16" ht="27" customHeight="1">
      <c r="A9" s="50" t="s">
        <v>1652</v>
      </c>
      <c r="B9" s="40">
        <v>2</v>
      </c>
      <c r="C9" s="50"/>
      <c r="D9" s="50"/>
      <c r="E9" s="50"/>
      <c r="F9" s="50"/>
      <c r="G9" s="50"/>
      <c r="H9" s="50"/>
      <c r="I9" s="50" t="s">
        <v>1653</v>
      </c>
      <c r="J9" s="40">
        <v>14</v>
      </c>
      <c r="K9" s="50"/>
      <c r="L9" s="50"/>
      <c r="M9" s="50"/>
      <c r="N9" s="50"/>
      <c r="O9" s="50"/>
      <c r="P9" s="50"/>
    </row>
    <row r="10" spans="1:16" ht="27" customHeight="1">
      <c r="A10" s="50" t="s">
        <v>1654</v>
      </c>
      <c r="B10" s="40">
        <v>3</v>
      </c>
      <c r="C10" s="50"/>
      <c r="D10" s="50"/>
      <c r="E10" s="50"/>
      <c r="F10" s="50"/>
      <c r="G10" s="50"/>
      <c r="H10" s="50"/>
      <c r="I10" s="50" t="s">
        <v>1655</v>
      </c>
      <c r="J10" s="40">
        <v>15</v>
      </c>
      <c r="K10" s="50"/>
      <c r="L10" s="50"/>
      <c r="M10" s="50"/>
      <c r="N10" s="50"/>
      <c r="O10" s="50"/>
      <c r="P10" s="50"/>
    </row>
    <row r="11" spans="1:16" ht="27" customHeight="1">
      <c r="A11" s="50" t="s">
        <v>1656</v>
      </c>
      <c r="B11" s="40">
        <v>4</v>
      </c>
      <c r="C11" s="50"/>
      <c r="D11" s="50"/>
      <c r="E11" s="50"/>
      <c r="F11" s="50"/>
      <c r="G11" s="50"/>
      <c r="H11" s="50"/>
      <c r="I11" s="50" t="s">
        <v>1657</v>
      </c>
      <c r="J11" s="40">
        <v>16</v>
      </c>
      <c r="K11" s="50"/>
      <c r="L11" s="50"/>
      <c r="M11" s="50"/>
      <c r="N11" s="50"/>
      <c r="O11" s="50"/>
      <c r="P11" s="50"/>
    </row>
    <row r="12" spans="1:16" ht="27" customHeight="1">
      <c r="A12" s="49" t="s">
        <v>1658</v>
      </c>
      <c r="B12" s="40">
        <v>5</v>
      </c>
      <c r="C12" s="40"/>
      <c r="D12" s="40"/>
      <c r="E12" s="40"/>
      <c r="F12" s="40"/>
      <c r="G12" s="40"/>
      <c r="H12" s="50"/>
      <c r="I12" s="50" t="s">
        <v>1659</v>
      </c>
      <c r="J12" s="40">
        <v>17</v>
      </c>
      <c r="K12" s="50"/>
      <c r="L12" s="50"/>
      <c r="M12" s="50"/>
      <c r="N12" s="50"/>
      <c r="O12" s="50"/>
      <c r="P12" s="50"/>
    </row>
    <row r="13" spans="1:16" ht="27" customHeight="1">
      <c r="A13" s="40"/>
      <c r="B13" s="40">
        <v>6</v>
      </c>
      <c r="C13" s="60"/>
      <c r="D13" s="60"/>
      <c r="E13" s="60"/>
      <c r="F13" s="60"/>
      <c r="G13" s="60"/>
      <c r="H13" s="60"/>
      <c r="I13" s="50"/>
      <c r="J13" s="40">
        <v>18</v>
      </c>
      <c r="K13" s="50"/>
      <c r="L13" s="50"/>
      <c r="M13" s="50"/>
      <c r="N13" s="50"/>
      <c r="O13" s="50"/>
      <c r="P13" s="50"/>
    </row>
    <row r="14" spans="1:16" ht="27" customHeight="1">
      <c r="A14" s="53" t="s">
        <v>1660</v>
      </c>
      <c r="B14" s="40">
        <v>7</v>
      </c>
      <c r="C14" s="61"/>
      <c r="D14" s="61"/>
      <c r="E14" s="61"/>
      <c r="F14" s="61"/>
      <c r="G14" s="61"/>
      <c r="H14" s="61"/>
      <c r="I14" s="53" t="s">
        <v>1661</v>
      </c>
      <c r="J14" s="40">
        <v>19</v>
      </c>
      <c r="K14" s="40"/>
      <c r="L14" s="40"/>
      <c r="M14" s="40"/>
      <c r="N14" s="50"/>
      <c r="O14" s="50"/>
      <c r="P14" s="50"/>
    </row>
    <row r="15" spans="1:16" ht="27" customHeight="1">
      <c r="A15" s="49" t="s">
        <v>1662</v>
      </c>
      <c r="B15" s="40">
        <v>8</v>
      </c>
      <c r="C15" s="40"/>
      <c r="D15" s="40"/>
      <c r="E15" s="40"/>
      <c r="F15" s="40"/>
      <c r="G15" s="40"/>
      <c r="H15" s="50"/>
      <c r="I15" s="49" t="s">
        <v>1663</v>
      </c>
      <c r="J15" s="40">
        <v>20</v>
      </c>
      <c r="K15" s="40"/>
      <c r="L15" s="40"/>
      <c r="M15" s="40" t="s">
        <v>1664</v>
      </c>
      <c r="N15" s="40"/>
      <c r="O15" s="40"/>
      <c r="P15" s="40" t="s">
        <v>1664</v>
      </c>
    </row>
    <row r="16" spans="1:16" ht="27" customHeight="1">
      <c r="A16" s="49" t="s">
        <v>1665</v>
      </c>
      <c r="B16" s="40">
        <v>9</v>
      </c>
      <c r="C16" s="40"/>
      <c r="D16" s="40"/>
      <c r="E16" s="40"/>
      <c r="F16" s="40"/>
      <c r="G16" s="40"/>
      <c r="H16" s="50"/>
      <c r="I16" s="49" t="s">
        <v>1666</v>
      </c>
      <c r="J16" s="40">
        <v>21</v>
      </c>
      <c r="K16" s="40"/>
      <c r="L16" s="40"/>
      <c r="M16" s="40"/>
      <c r="N16" s="40"/>
      <c r="O16" s="40"/>
      <c r="P16" s="40"/>
    </row>
    <row r="17" spans="1:16" ht="27" customHeight="1">
      <c r="A17" s="61"/>
      <c r="B17" s="40">
        <v>10</v>
      </c>
      <c r="C17" s="40"/>
      <c r="D17" s="40"/>
      <c r="E17" s="40"/>
      <c r="F17" s="40"/>
      <c r="G17" s="40"/>
      <c r="H17" s="50"/>
      <c r="I17" s="50" t="s">
        <v>1667</v>
      </c>
      <c r="J17" s="40">
        <v>22</v>
      </c>
      <c r="K17" s="50"/>
      <c r="L17" s="50"/>
      <c r="M17" s="50"/>
      <c r="N17" s="50"/>
      <c r="O17" s="50"/>
      <c r="P17" s="50"/>
    </row>
    <row r="18" spans="1:16" ht="27" customHeight="1">
      <c r="A18" s="61"/>
      <c r="B18" s="40">
        <v>11</v>
      </c>
      <c r="C18" s="50"/>
      <c r="D18" s="50"/>
      <c r="E18" s="50"/>
      <c r="F18" s="50"/>
      <c r="G18" s="50"/>
      <c r="H18" s="50"/>
      <c r="I18" s="50" t="s">
        <v>1668</v>
      </c>
      <c r="J18" s="40">
        <v>23</v>
      </c>
      <c r="K18" s="50"/>
      <c r="L18" s="50"/>
      <c r="M18" s="50"/>
      <c r="N18" s="40"/>
      <c r="O18" s="40"/>
      <c r="P18" s="40"/>
    </row>
    <row r="19" spans="1:16" ht="27" customHeight="1">
      <c r="A19" s="53" t="s">
        <v>1669</v>
      </c>
      <c r="B19" s="40">
        <v>12</v>
      </c>
      <c r="C19" s="40"/>
      <c r="D19" s="40"/>
      <c r="E19" s="40"/>
      <c r="F19" s="40"/>
      <c r="G19" s="40"/>
      <c r="H19" s="50"/>
      <c r="I19" s="53" t="s">
        <v>1670</v>
      </c>
      <c r="J19" s="40">
        <v>24</v>
      </c>
      <c r="K19" s="40"/>
      <c r="L19" s="40"/>
      <c r="M19" s="40"/>
      <c r="N19" s="40"/>
      <c r="O19" s="40"/>
      <c r="P19" s="50"/>
    </row>
    <row r="20" spans="1:16">
      <c r="A20" s="62"/>
      <c r="B20" s="63"/>
      <c r="C20" s="62"/>
      <c r="D20" s="62"/>
      <c r="E20" s="62"/>
      <c r="F20" s="31"/>
      <c r="G20" s="31"/>
      <c r="H20" s="31"/>
      <c r="I20" s="31"/>
      <c r="J20" s="63"/>
      <c r="K20" s="31"/>
      <c r="L20" s="31"/>
      <c r="M20" s="31"/>
      <c r="N20" s="31"/>
      <c r="O20" s="31"/>
      <c r="P20" s="31"/>
    </row>
  </sheetData>
  <mergeCells count="11">
    <mergeCell ref="A1:P1"/>
    <mergeCell ref="A4:H4"/>
    <mergeCell ref="I4:P4"/>
    <mergeCell ref="C5:E5"/>
    <mergeCell ref="F5:H5"/>
    <mergeCell ref="K5:M5"/>
    <mergeCell ref="N5:P5"/>
    <mergeCell ref="A5:A6"/>
    <mergeCell ref="B5:B6"/>
    <mergeCell ref="I5:I6"/>
    <mergeCell ref="J5:J6"/>
  </mergeCells>
  <phoneticPr fontId="19" type="noConversion"/>
  <printOptions horizontalCentered="1" verticalCentered="1"/>
  <pageMargins left="0.55000000000000004" right="0.35416666666666702" top="0.78680555555555598" bottom="0.78680555555555598" header="0.51180555555555596" footer="0.51180555555555596"/>
  <pageSetup paperSize="9" scale="75" orientation="landscape" r:id="rId1"/>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A1:J27"/>
  <sheetViews>
    <sheetView view="pageBreakPreview" zoomScaleNormal="100" zoomScaleSheetLayoutView="100" workbookViewId="0">
      <selection activeCell="D4" sqref="D4:F4"/>
    </sheetView>
  </sheetViews>
  <sheetFormatPr defaultColWidth="9" defaultRowHeight="14.25"/>
  <cols>
    <col min="1" max="1" width="10.125" customWidth="1"/>
    <col min="2" max="2" width="42" customWidth="1"/>
    <col min="3" max="3" width="4.75" style="46" customWidth="1"/>
    <col min="4" max="10" width="10.625" customWidth="1"/>
  </cols>
  <sheetData>
    <row r="1" spans="1:10" ht="36.75" customHeight="1">
      <c r="A1" s="463" t="s">
        <v>1671</v>
      </c>
      <c r="B1" s="463"/>
      <c r="C1" s="463"/>
      <c r="D1" s="463"/>
      <c r="E1" s="463"/>
      <c r="F1" s="463"/>
      <c r="G1" s="463"/>
      <c r="H1" s="463"/>
      <c r="I1" s="463"/>
      <c r="J1" s="463"/>
    </row>
    <row r="2" spans="1:10" ht="15.75" customHeight="1">
      <c r="J2" s="42" t="s">
        <v>1672</v>
      </c>
    </row>
    <row r="3" spans="1:10" ht="13.5" customHeight="1">
      <c r="A3" s="45" t="s">
        <v>1639</v>
      </c>
      <c r="J3" s="42" t="s">
        <v>1640</v>
      </c>
    </row>
    <row r="4" spans="1:10" s="45" customFormat="1" ht="17.45" customHeight="1">
      <c r="A4" s="470" t="s">
        <v>1673</v>
      </c>
      <c r="B4" s="470" t="s">
        <v>1674</v>
      </c>
      <c r="C4" s="472" t="s">
        <v>1644</v>
      </c>
      <c r="D4" s="472" t="s">
        <v>1645</v>
      </c>
      <c r="E4" s="472"/>
      <c r="F4" s="472"/>
      <c r="G4" s="472" t="s">
        <v>1646</v>
      </c>
      <c r="H4" s="472"/>
      <c r="I4" s="472"/>
      <c r="J4" s="473" t="s">
        <v>1675</v>
      </c>
    </row>
    <row r="5" spans="1:10" s="45" customFormat="1" ht="21.75" customHeight="1">
      <c r="A5" s="471"/>
      <c r="B5" s="471"/>
      <c r="C5" s="472"/>
      <c r="D5" s="40" t="s">
        <v>1182</v>
      </c>
      <c r="E5" s="40" t="s">
        <v>1647</v>
      </c>
      <c r="F5" s="40" t="s">
        <v>1648</v>
      </c>
      <c r="G5" s="40" t="s">
        <v>1182</v>
      </c>
      <c r="H5" s="40" t="s">
        <v>1647</v>
      </c>
      <c r="I5" s="40" t="s">
        <v>1648</v>
      </c>
      <c r="J5" s="474"/>
    </row>
    <row r="6" spans="1:10" s="45" customFormat="1" ht="21.75" customHeight="1">
      <c r="A6" s="48"/>
      <c r="B6" s="47" t="s">
        <v>1649</v>
      </c>
      <c r="C6" s="40"/>
      <c r="D6" s="40">
        <v>1</v>
      </c>
      <c r="E6" s="40">
        <v>2</v>
      </c>
      <c r="F6" s="40">
        <v>3</v>
      </c>
      <c r="G6" s="40">
        <v>4</v>
      </c>
      <c r="H6" s="40">
        <v>5</v>
      </c>
      <c r="I6" s="40">
        <v>6</v>
      </c>
      <c r="J6" s="40">
        <v>7</v>
      </c>
    </row>
    <row r="7" spans="1:10" s="45" customFormat="1" ht="17.45" customHeight="1">
      <c r="A7" s="49">
        <v>1030601</v>
      </c>
      <c r="B7" s="50" t="s">
        <v>1650</v>
      </c>
      <c r="C7" s="40">
        <v>1</v>
      </c>
      <c r="D7" s="50"/>
      <c r="E7" s="50"/>
      <c r="F7" s="50"/>
      <c r="G7" s="50"/>
      <c r="H7" s="50"/>
      <c r="I7" s="50"/>
      <c r="J7" s="50"/>
    </row>
    <row r="8" spans="1:10" s="45" customFormat="1" ht="17.45" customHeight="1">
      <c r="A8" s="49">
        <v>103060103</v>
      </c>
      <c r="B8" s="50" t="s">
        <v>1676</v>
      </c>
      <c r="C8" s="40">
        <v>2</v>
      </c>
      <c r="D8" s="50"/>
      <c r="E8" s="50"/>
      <c r="F8" s="50"/>
      <c r="G8" s="50"/>
      <c r="H8" s="50"/>
      <c r="I8" s="50"/>
      <c r="J8" s="50"/>
    </row>
    <row r="9" spans="1:10" s="45" customFormat="1" ht="17.45" customHeight="1">
      <c r="A9" s="49">
        <v>103060104</v>
      </c>
      <c r="B9" s="50" t="s">
        <v>1677</v>
      </c>
      <c r="C9" s="40">
        <v>3</v>
      </c>
      <c r="D9" s="50"/>
      <c r="E9" s="50"/>
      <c r="F9" s="50"/>
      <c r="G9" s="50"/>
      <c r="H9" s="50"/>
      <c r="I9" s="50"/>
      <c r="J9" s="50"/>
    </row>
    <row r="10" spans="1:10" s="45" customFormat="1" ht="17.45" customHeight="1">
      <c r="A10" s="49"/>
      <c r="B10" s="51" t="s">
        <v>1678</v>
      </c>
      <c r="C10" s="40">
        <v>4</v>
      </c>
      <c r="D10" s="50"/>
      <c r="E10" s="50"/>
      <c r="F10" s="50"/>
      <c r="G10" s="50"/>
      <c r="H10" s="50"/>
      <c r="I10" s="50"/>
      <c r="J10" s="50"/>
    </row>
    <row r="11" spans="1:10" s="45" customFormat="1" ht="17.45" customHeight="1">
      <c r="A11" s="49">
        <v>103060198</v>
      </c>
      <c r="B11" s="50" t="s">
        <v>1679</v>
      </c>
      <c r="C11" s="40">
        <v>5</v>
      </c>
      <c r="D11" s="50"/>
      <c r="E11" s="50"/>
      <c r="F11" s="50"/>
      <c r="G11" s="51"/>
      <c r="H11" s="51"/>
      <c r="I11" s="50"/>
      <c r="J11" s="50"/>
    </row>
    <row r="12" spans="1:10" s="45" customFormat="1" ht="17.45" customHeight="1">
      <c r="A12" s="49">
        <v>1030602</v>
      </c>
      <c r="B12" s="50" t="s">
        <v>1652</v>
      </c>
      <c r="C12" s="40">
        <v>6</v>
      </c>
      <c r="D12" s="50"/>
      <c r="E12" s="50"/>
      <c r="F12" s="50"/>
      <c r="G12" s="50"/>
      <c r="H12" s="50"/>
      <c r="I12" s="50"/>
      <c r="J12" s="50"/>
    </row>
    <row r="13" spans="1:10" s="45" customFormat="1" ht="17.45" customHeight="1">
      <c r="A13" s="49">
        <v>103060202</v>
      </c>
      <c r="B13" s="52" t="s">
        <v>1680</v>
      </c>
      <c r="C13" s="40">
        <v>7</v>
      </c>
      <c r="D13" s="50"/>
      <c r="E13" s="50"/>
      <c r="F13" s="50"/>
      <c r="G13" s="50"/>
      <c r="H13" s="50"/>
      <c r="I13" s="50"/>
      <c r="J13" s="50"/>
    </row>
    <row r="14" spans="1:10" s="45" customFormat="1" ht="17.45" customHeight="1">
      <c r="A14" s="49">
        <v>103060203</v>
      </c>
      <c r="B14" s="52" t="s">
        <v>1681</v>
      </c>
      <c r="C14" s="40">
        <v>8</v>
      </c>
      <c r="D14" s="50"/>
      <c r="E14" s="50"/>
      <c r="F14" s="50"/>
      <c r="G14" s="52"/>
      <c r="H14" s="52"/>
      <c r="I14" s="50"/>
      <c r="J14" s="50"/>
    </row>
    <row r="15" spans="1:10" s="45" customFormat="1" ht="17.45" customHeight="1">
      <c r="A15" s="49">
        <v>103060298</v>
      </c>
      <c r="B15" s="52" t="s">
        <v>1682</v>
      </c>
      <c r="C15" s="40">
        <v>9</v>
      </c>
      <c r="D15" s="50"/>
      <c r="E15" s="50"/>
      <c r="F15" s="50"/>
      <c r="G15" s="52"/>
      <c r="H15" s="52"/>
      <c r="I15" s="50"/>
      <c r="J15" s="50"/>
    </row>
    <row r="16" spans="1:10" s="45" customFormat="1" ht="17.45" customHeight="1">
      <c r="A16" s="49">
        <v>1030603</v>
      </c>
      <c r="B16" s="50" t="s">
        <v>1654</v>
      </c>
      <c r="C16" s="40">
        <v>10</v>
      </c>
      <c r="D16" s="50"/>
      <c r="E16" s="50"/>
      <c r="F16" s="50"/>
      <c r="G16" s="52"/>
      <c r="H16" s="52"/>
      <c r="I16" s="50"/>
      <c r="J16" s="50"/>
    </row>
    <row r="17" spans="1:10" s="45" customFormat="1" ht="17.45" customHeight="1">
      <c r="A17" s="49">
        <v>103060304</v>
      </c>
      <c r="B17" s="52" t="s">
        <v>1683</v>
      </c>
      <c r="C17" s="40">
        <v>11</v>
      </c>
      <c r="D17" s="50"/>
      <c r="E17" s="50"/>
      <c r="F17" s="50"/>
      <c r="G17" s="50"/>
      <c r="H17" s="50"/>
      <c r="I17" s="50"/>
      <c r="J17" s="50"/>
    </row>
    <row r="18" spans="1:10" s="45" customFormat="1" ht="17.45" customHeight="1">
      <c r="A18" s="49">
        <v>103060305</v>
      </c>
      <c r="B18" s="52" t="s">
        <v>1684</v>
      </c>
      <c r="C18" s="40">
        <v>12</v>
      </c>
      <c r="D18" s="50"/>
      <c r="E18" s="50"/>
      <c r="F18" s="50"/>
      <c r="G18" s="50"/>
      <c r="H18" s="50"/>
      <c r="I18" s="50"/>
      <c r="J18" s="50"/>
    </row>
    <row r="19" spans="1:10" s="45" customFormat="1" ht="17.45" customHeight="1">
      <c r="A19" s="49">
        <v>103060398</v>
      </c>
      <c r="B19" s="52" t="s">
        <v>1685</v>
      </c>
      <c r="C19" s="40">
        <v>13</v>
      </c>
      <c r="D19" s="50"/>
      <c r="E19" s="50"/>
      <c r="F19" s="52"/>
      <c r="G19" s="52"/>
      <c r="H19" s="52"/>
      <c r="I19" s="50"/>
      <c r="J19" s="50"/>
    </row>
    <row r="20" spans="1:10" s="45" customFormat="1" ht="17.45" customHeight="1">
      <c r="A20" s="49">
        <v>1030604</v>
      </c>
      <c r="B20" s="50" t="s">
        <v>1656</v>
      </c>
      <c r="C20" s="40">
        <v>14</v>
      </c>
      <c r="D20" s="50"/>
      <c r="E20" s="50"/>
      <c r="F20" s="52"/>
      <c r="G20" s="52"/>
      <c r="H20" s="52"/>
      <c r="I20" s="50"/>
      <c r="J20" s="50"/>
    </row>
    <row r="21" spans="1:10" s="45" customFormat="1" ht="17.45" customHeight="1">
      <c r="A21" s="49">
        <v>103060401</v>
      </c>
      <c r="B21" s="52" t="s">
        <v>1686</v>
      </c>
      <c r="C21" s="40">
        <v>15</v>
      </c>
      <c r="D21" s="50"/>
      <c r="E21" s="50"/>
      <c r="F21" s="50"/>
      <c r="G21" s="50"/>
      <c r="H21" s="50"/>
      <c r="I21" s="50"/>
      <c r="J21" s="50"/>
    </row>
    <row r="22" spans="1:10" s="45" customFormat="1" ht="17.45" customHeight="1">
      <c r="A22" s="49">
        <v>103060402</v>
      </c>
      <c r="B22" s="52" t="s">
        <v>1687</v>
      </c>
      <c r="C22" s="40">
        <v>16</v>
      </c>
      <c r="D22" s="50"/>
      <c r="E22" s="50"/>
      <c r="F22" s="52"/>
      <c r="G22" s="52"/>
      <c r="H22" s="52"/>
      <c r="I22" s="50"/>
      <c r="J22" s="50"/>
    </row>
    <row r="23" spans="1:10" s="45" customFormat="1" ht="17.45" customHeight="1">
      <c r="A23" s="49">
        <v>103060498</v>
      </c>
      <c r="B23" s="52" t="s">
        <v>1688</v>
      </c>
      <c r="C23" s="40">
        <v>17</v>
      </c>
      <c r="D23" s="50"/>
      <c r="E23" s="50"/>
      <c r="F23" s="52"/>
      <c r="G23" s="52"/>
      <c r="H23" s="52"/>
      <c r="I23" s="50"/>
      <c r="J23" s="50"/>
    </row>
    <row r="24" spans="1:10" s="45" customFormat="1" ht="17.45" customHeight="1">
      <c r="A24" s="49">
        <v>1030698</v>
      </c>
      <c r="B24" s="50" t="s">
        <v>1658</v>
      </c>
      <c r="C24" s="40">
        <v>18</v>
      </c>
      <c r="D24" s="50"/>
      <c r="E24" s="50"/>
      <c r="F24" s="52"/>
      <c r="G24" s="52"/>
      <c r="H24" s="52"/>
      <c r="I24" s="50"/>
      <c r="J24" s="50"/>
    </row>
    <row r="25" spans="1:10" s="45" customFormat="1" ht="17.45" customHeight="1">
      <c r="A25" s="49"/>
      <c r="B25" s="53" t="s">
        <v>1689</v>
      </c>
      <c r="C25" s="40">
        <v>19</v>
      </c>
      <c r="D25" s="54"/>
      <c r="E25" s="54"/>
      <c r="F25" s="54"/>
      <c r="G25" s="55"/>
      <c r="H25" s="55"/>
      <c r="I25" s="54"/>
      <c r="J25" s="50"/>
    </row>
    <row r="26" spans="1:10" s="45" customFormat="1" ht="17.45" customHeight="1">
      <c r="A26" s="49"/>
      <c r="B26" s="53" t="s">
        <v>1662</v>
      </c>
      <c r="C26" s="40">
        <v>20</v>
      </c>
      <c r="D26" s="50"/>
      <c r="E26" s="40"/>
      <c r="F26" s="52"/>
      <c r="G26" s="52"/>
      <c r="H26" s="40"/>
      <c r="I26" s="50"/>
      <c r="J26" s="50"/>
    </row>
    <row r="27" spans="1:10" ht="20.100000000000001" customHeight="1">
      <c r="A27" s="56"/>
    </row>
  </sheetData>
  <mergeCells count="7">
    <mergeCell ref="A1:J1"/>
    <mergeCell ref="D4:F4"/>
    <mergeCell ref="G4:I4"/>
    <mergeCell ref="A4:A5"/>
    <mergeCell ref="B4:B5"/>
    <mergeCell ref="C4:C5"/>
    <mergeCell ref="J4:J5"/>
  </mergeCells>
  <phoneticPr fontId="19" type="noConversion"/>
  <printOptions horizontalCentered="1"/>
  <pageMargins left="0.39305555555555599" right="0.39305555555555599" top="0.39305555555555599" bottom="0.39305555555555599" header="0.51180555555555596" footer="0.51180555555555596"/>
  <pageSetup paperSize="9" scale="99" fitToHeight="0" orientation="landscape" r:id="rId1"/>
  <headerFooter alignWithMargins="0"/>
</worksheet>
</file>

<file path=xl/worksheets/sheet18.xml><?xml version="1.0" encoding="utf-8"?>
<worksheet xmlns="http://schemas.openxmlformats.org/spreadsheetml/2006/main" xmlns:r="http://schemas.openxmlformats.org/officeDocument/2006/relationships">
  <dimension ref="A1:V32"/>
  <sheetViews>
    <sheetView view="pageBreakPreview" zoomScaleNormal="85" zoomScaleSheetLayoutView="100" workbookViewId="0">
      <selection activeCell="D4" sqref="D4:L4"/>
    </sheetView>
  </sheetViews>
  <sheetFormatPr defaultColWidth="9" defaultRowHeight="14.25"/>
  <cols>
    <col min="1" max="1" width="10.75" customWidth="1"/>
    <col min="2" max="2" width="43.75" customWidth="1"/>
    <col min="3" max="3" width="5.25" style="29" customWidth="1"/>
    <col min="4" max="4" width="5.25" customWidth="1"/>
    <col min="5" max="12" width="6.625" customWidth="1"/>
    <col min="13" max="13" width="5.25" customWidth="1"/>
    <col min="14" max="21" width="6.625" customWidth="1"/>
    <col min="22" max="22" width="7.125" customWidth="1"/>
  </cols>
  <sheetData>
    <row r="1" spans="1:22" ht="20.100000000000001" customHeight="1">
      <c r="A1" s="475" t="s">
        <v>1690</v>
      </c>
      <c r="B1" s="475"/>
      <c r="C1" s="475"/>
      <c r="D1" s="475"/>
      <c r="E1" s="475"/>
      <c r="F1" s="475"/>
      <c r="G1" s="475"/>
      <c r="H1" s="475"/>
      <c r="I1" s="475"/>
      <c r="J1" s="475"/>
      <c r="K1" s="475"/>
      <c r="L1" s="475"/>
      <c r="M1" s="475"/>
      <c r="N1" s="475"/>
      <c r="O1" s="475"/>
      <c r="P1" s="475"/>
      <c r="Q1" s="475"/>
      <c r="R1" s="475"/>
      <c r="S1" s="475"/>
      <c r="T1" s="475"/>
      <c r="U1" s="475"/>
      <c r="V1" s="475"/>
    </row>
    <row r="2" spans="1:22" ht="20.100000000000001" customHeight="1">
      <c r="V2" s="42" t="s">
        <v>1691</v>
      </c>
    </row>
    <row r="3" spans="1:22" ht="20.100000000000001" customHeight="1">
      <c r="A3" s="476" t="s">
        <v>1639</v>
      </c>
      <c r="B3" s="476"/>
      <c r="C3" s="30"/>
      <c r="D3" s="31"/>
      <c r="E3" s="31"/>
      <c r="F3" s="31"/>
      <c r="G3" s="31"/>
      <c r="H3" s="31"/>
      <c r="I3" s="31"/>
      <c r="J3" s="31"/>
      <c r="K3" s="31"/>
      <c r="L3" s="31"/>
      <c r="M3" s="31"/>
      <c r="N3" s="31"/>
      <c r="O3" s="31"/>
      <c r="P3" s="31"/>
      <c r="Q3" s="31"/>
      <c r="R3" s="31"/>
      <c r="S3" s="31"/>
      <c r="T3" s="31"/>
      <c r="U3" s="31"/>
      <c r="V3" s="43" t="s">
        <v>1640</v>
      </c>
    </row>
    <row r="4" spans="1:22" s="28" customFormat="1" ht="20.100000000000001" customHeight="1">
      <c r="A4" s="479" t="s">
        <v>1673</v>
      </c>
      <c r="B4" s="482" t="s">
        <v>1674</v>
      </c>
      <c r="C4" s="482" t="s">
        <v>1644</v>
      </c>
      <c r="D4" s="477" t="s">
        <v>1645</v>
      </c>
      <c r="E4" s="477"/>
      <c r="F4" s="477"/>
      <c r="G4" s="477"/>
      <c r="H4" s="477"/>
      <c r="I4" s="477"/>
      <c r="J4" s="477"/>
      <c r="K4" s="477"/>
      <c r="L4" s="477"/>
      <c r="M4" s="477" t="s">
        <v>1646</v>
      </c>
      <c r="N4" s="477"/>
      <c r="O4" s="477"/>
      <c r="P4" s="477"/>
      <c r="Q4" s="477"/>
      <c r="R4" s="477"/>
      <c r="S4" s="477"/>
      <c r="T4" s="477"/>
      <c r="U4" s="477"/>
      <c r="V4" s="479" t="s">
        <v>1675</v>
      </c>
    </row>
    <row r="5" spans="1:22" s="28" customFormat="1" ht="20.100000000000001" customHeight="1">
      <c r="A5" s="480"/>
      <c r="B5" s="483"/>
      <c r="C5" s="483"/>
      <c r="D5" s="482" t="s">
        <v>1139</v>
      </c>
      <c r="E5" s="477" t="s">
        <v>1182</v>
      </c>
      <c r="F5" s="477"/>
      <c r="G5" s="478" t="s">
        <v>1692</v>
      </c>
      <c r="H5" s="478"/>
      <c r="I5" s="478" t="s">
        <v>1693</v>
      </c>
      <c r="J5" s="478"/>
      <c r="K5" s="477" t="s">
        <v>1171</v>
      </c>
      <c r="L5" s="477"/>
      <c r="M5" s="482" t="s">
        <v>1139</v>
      </c>
      <c r="N5" s="477" t="s">
        <v>1182</v>
      </c>
      <c r="O5" s="477"/>
      <c r="P5" s="478" t="s">
        <v>1692</v>
      </c>
      <c r="Q5" s="478"/>
      <c r="R5" s="478" t="s">
        <v>1693</v>
      </c>
      <c r="S5" s="478"/>
      <c r="T5" s="477" t="s">
        <v>1171</v>
      </c>
      <c r="U5" s="477"/>
      <c r="V5" s="480"/>
    </row>
    <row r="6" spans="1:22" s="28" customFormat="1" ht="38.25" customHeight="1">
      <c r="A6" s="481"/>
      <c r="B6" s="484"/>
      <c r="C6" s="484"/>
      <c r="D6" s="484"/>
      <c r="E6" s="33" t="s">
        <v>1647</v>
      </c>
      <c r="F6" s="33" t="s">
        <v>1648</v>
      </c>
      <c r="G6" s="33" t="s">
        <v>1647</v>
      </c>
      <c r="H6" s="33" t="s">
        <v>1648</v>
      </c>
      <c r="I6" s="33" t="s">
        <v>1647</v>
      </c>
      <c r="J6" s="33" t="s">
        <v>1648</v>
      </c>
      <c r="K6" s="33" t="s">
        <v>1647</v>
      </c>
      <c r="L6" s="33" t="s">
        <v>1648</v>
      </c>
      <c r="M6" s="484"/>
      <c r="N6" s="33" t="s">
        <v>1647</v>
      </c>
      <c r="O6" s="33" t="s">
        <v>1648</v>
      </c>
      <c r="P6" s="33" t="s">
        <v>1647</v>
      </c>
      <c r="Q6" s="33" t="s">
        <v>1648</v>
      </c>
      <c r="R6" s="33" t="s">
        <v>1647</v>
      </c>
      <c r="S6" s="33" t="s">
        <v>1648</v>
      </c>
      <c r="T6" s="33" t="s">
        <v>1647</v>
      </c>
      <c r="U6" s="33" t="s">
        <v>1648</v>
      </c>
      <c r="V6" s="481"/>
    </row>
    <row r="7" spans="1:22" s="28" customFormat="1" ht="18" customHeight="1">
      <c r="A7" s="35"/>
      <c r="B7" s="34" t="s">
        <v>1649</v>
      </c>
      <c r="C7" s="34"/>
      <c r="D7" s="34">
        <v>1</v>
      </c>
      <c r="E7" s="33">
        <v>2</v>
      </c>
      <c r="F7" s="34">
        <v>3</v>
      </c>
      <c r="G7" s="33">
        <v>4</v>
      </c>
      <c r="H7" s="34">
        <v>5</v>
      </c>
      <c r="I7" s="33">
        <v>6</v>
      </c>
      <c r="J7" s="34">
        <v>7</v>
      </c>
      <c r="K7" s="33">
        <v>8</v>
      </c>
      <c r="L7" s="34">
        <v>9</v>
      </c>
      <c r="M7" s="33">
        <v>10</v>
      </c>
      <c r="N7" s="34">
        <v>11</v>
      </c>
      <c r="O7" s="33">
        <v>12</v>
      </c>
      <c r="P7" s="34">
        <v>13</v>
      </c>
      <c r="Q7" s="33">
        <v>14</v>
      </c>
      <c r="R7" s="34">
        <v>15</v>
      </c>
      <c r="S7" s="33">
        <v>16</v>
      </c>
      <c r="T7" s="34">
        <v>17</v>
      </c>
      <c r="U7" s="33">
        <v>18</v>
      </c>
      <c r="V7" s="34">
        <v>19</v>
      </c>
    </row>
    <row r="8" spans="1:22" s="28" customFormat="1" ht="18" customHeight="1">
      <c r="A8" s="36">
        <v>223</v>
      </c>
      <c r="B8" s="37" t="s">
        <v>1694</v>
      </c>
      <c r="C8" s="32">
        <v>1</v>
      </c>
      <c r="D8" s="37"/>
      <c r="E8" s="37"/>
      <c r="F8" s="38"/>
      <c r="G8" s="38"/>
      <c r="H8" s="38"/>
      <c r="I8" s="38"/>
      <c r="J8" s="38"/>
      <c r="K8" s="38"/>
      <c r="L8" s="38"/>
      <c r="M8" s="38"/>
      <c r="N8" s="38"/>
      <c r="O8" s="38"/>
      <c r="P8" s="38"/>
      <c r="Q8" s="38"/>
      <c r="R8" s="38"/>
      <c r="S8" s="38"/>
      <c r="T8" s="38"/>
      <c r="U8" s="38"/>
      <c r="V8" s="37"/>
    </row>
    <row r="9" spans="1:22" s="28" customFormat="1" ht="18" customHeight="1">
      <c r="A9" s="36">
        <v>22301</v>
      </c>
      <c r="B9" s="37" t="s">
        <v>1695</v>
      </c>
      <c r="C9" s="32">
        <v>2</v>
      </c>
      <c r="D9" s="37"/>
      <c r="E9" s="37"/>
      <c r="F9" s="38"/>
      <c r="G9" s="38"/>
      <c r="H9" s="38"/>
      <c r="I9" s="38"/>
      <c r="J9" s="38"/>
      <c r="K9" s="38"/>
      <c r="L9" s="38"/>
      <c r="M9" s="38"/>
      <c r="N9" s="38"/>
      <c r="O9" s="38"/>
      <c r="P9" s="38"/>
      <c r="Q9" s="38"/>
      <c r="R9" s="38"/>
      <c r="S9" s="38"/>
      <c r="T9" s="38"/>
      <c r="U9" s="38"/>
      <c r="V9" s="37"/>
    </row>
    <row r="10" spans="1:22" s="28" customFormat="1" ht="18" customHeight="1">
      <c r="A10" s="36">
        <v>2230101</v>
      </c>
      <c r="B10" s="37" t="s">
        <v>1696</v>
      </c>
      <c r="C10" s="32">
        <v>3</v>
      </c>
      <c r="D10" s="37"/>
      <c r="E10" s="37"/>
      <c r="F10" s="38"/>
      <c r="G10" s="38"/>
      <c r="H10" s="38"/>
      <c r="I10" s="38"/>
      <c r="J10" s="38"/>
      <c r="K10" s="38"/>
      <c r="L10" s="38"/>
      <c r="M10" s="38"/>
      <c r="N10" s="38"/>
      <c r="O10" s="38"/>
      <c r="P10" s="38"/>
      <c r="Q10" s="38"/>
      <c r="R10" s="38"/>
      <c r="S10" s="38"/>
      <c r="T10" s="38"/>
      <c r="U10" s="38"/>
      <c r="V10" s="37"/>
    </row>
    <row r="11" spans="1:22" s="28" customFormat="1" ht="18" customHeight="1">
      <c r="A11" s="36">
        <v>2230102</v>
      </c>
      <c r="B11" s="37" t="s">
        <v>1697</v>
      </c>
      <c r="C11" s="32">
        <v>4</v>
      </c>
      <c r="D11" s="37"/>
      <c r="E11" s="37"/>
      <c r="F11" s="38"/>
      <c r="G11" s="38"/>
      <c r="H11" s="38"/>
      <c r="I11" s="38"/>
      <c r="J11" s="38"/>
      <c r="K11" s="38"/>
      <c r="L11" s="38"/>
      <c r="M11" s="38"/>
      <c r="N11" s="38"/>
      <c r="O11" s="38"/>
      <c r="P11" s="38"/>
      <c r="Q11" s="38"/>
      <c r="R11" s="38"/>
      <c r="S11" s="38"/>
      <c r="T11" s="38"/>
      <c r="U11" s="38"/>
      <c r="V11" s="37"/>
    </row>
    <row r="12" spans="1:22" s="28" customFormat="1" ht="18" customHeight="1">
      <c r="A12" s="36">
        <v>2230103</v>
      </c>
      <c r="B12" s="37" t="s">
        <v>1698</v>
      </c>
      <c r="C12" s="32">
        <v>5</v>
      </c>
      <c r="D12" s="37"/>
      <c r="E12" s="37"/>
      <c r="F12" s="38"/>
      <c r="G12" s="38"/>
      <c r="H12" s="38"/>
      <c r="I12" s="38"/>
      <c r="J12" s="38"/>
      <c r="K12" s="38"/>
      <c r="L12" s="38"/>
      <c r="M12" s="38"/>
      <c r="N12" s="38"/>
      <c r="O12" s="38"/>
      <c r="P12" s="38"/>
      <c r="Q12" s="38"/>
      <c r="R12" s="38"/>
      <c r="S12" s="38"/>
      <c r="T12" s="38"/>
      <c r="U12" s="38"/>
      <c r="V12" s="37"/>
    </row>
    <row r="13" spans="1:22" s="28" customFormat="1" ht="18" customHeight="1">
      <c r="A13" s="36"/>
      <c r="B13" s="32" t="s">
        <v>1678</v>
      </c>
      <c r="C13" s="32">
        <v>6</v>
      </c>
      <c r="D13" s="37"/>
      <c r="E13" s="37"/>
      <c r="F13" s="38"/>
      <c r="G13" s="38"/>
      <c r="H13" s="38"/>
      <c r="I13" s="38"/>
      <c r="J13" s="38"/>
      <c r="K13" s="38"/>
      <c r="L13" s="38"/>
      <c r="M13" s="38"/>
      <c r="N13" s="38"/>
      <c r="O13" s="38"/>
      <c r="P13" s="38"/>
      <c r="Q13" s="38"/>
      <c r="R13" s="38"/>
      <c r="S13" s="38"/>
      <c r="T13" s="38"/>
      <c r="U13" s="38"/>
      <c r="V13" s="37"/>
    </row>
    <row r="14" spans="1:22" s="28" customFormat="1" ht="18" customHeight="1">
      <c r="A14" s="36">
        <v>2230199</v>
      </c>
      <c r="B14" s="37" t="s">
        <v>1699</v>
      </c>
      <c r="C14" s="32">
        <v>7</v>
      </c>
      <c r="D14" s="37"/>
      <c r="E14" s="37"/>
      <c r="F14" s="38"/>
      <c r="G14" s="38"/>
      <c r="H14" s="38"/>
      <c r="I14" s="38"/>
      <c r="J14" s="38"/>
      <c r="K14" s="38"/>
      <c r="L14" s="38"/>
      <c r="M14" s="38"/>
      <c r="N14" s="38"/>
      <c r="O14" s="38"/>
      <c r="P14" s="38"/>
      <c r="Q14" s="38"/>
      <c r="R14" s="38"/>
      <c r="S14" s="38"/>
      <c r="T14" s="38"/>
      <c r="U14" s="38"/>
      <c r="V14" s="37"/>
    </row>
    <row r="15" spans="1:22" s="28" customFormat="1" ht="18" customHeight="1">
      <c r="A15" s="36">
        <v>22302</v>
      </c>
      <c r="B15" s="37" t="s">
        <v>1700</v>
      </c>
      <c r="C15" s="32">
        <v>8</v>
      </c>
      <c r="D15" s="37"/>
      <c r="E15" s="38"/>
      <c r="F15" s="38"/>
      <c r="G15" s="38"/>
      <c r="H15" s="38"/>
      <c r="I15" s="38"/>
      <c r="J15" s="38"/>
      <c r="K15" s="38"/>
      <c r="L15" s="38"/>
      <c r="M15" s="38"/>
      <c r="N15" s="38"/>
      <c r="O15" s="38"/>
      <c r="P15" s="38"/>
      <c r="Q15" s="38"/>
      <c r="R15" s="38"/>
      <c r="S15" s="38"/>
      <c r="T15" s="38"/>
      <c r="U15" s="37"/>
      <c r="V15" s="44"/>
    </row>
    <row r="16" spans="1:22" s="28" customFormat="1" ht="18" customHeight="1">
      <c r="A16" s="36">
        <v>2230201</v>
      </c>
      <c r="B16" s="36" t="s">
        <v>1701</v>
      </c>
      <c r="C16" s="32">
        <v>9</v>
      </c>
      <c r="D16" s="32"/>
      <c r="E16" s="37"/>
      <c r="F16" s="37"/>
      <c r="G16" s="37"/>
      <c r="H16" s="37"/>
      <c r="I16" s="37"/>
      <c r="J16" s="37"/>
      <c r="K16" s="37"/>
      <c r="L16" s="37"/>
      <c r="M16" s="37"/>
      <c r="N16" s="37"/>
      <c r="O16" s="37"/>
      <c r="P16" s="37"/>
      <c r="Q16" s="37"/>
      <c r="R16" s="37"/>
      <c r="S16" s="37"/>
      <c r="T16" s="37"/>
      <c r="U16" s="37"/>
      <c r="V16" s="44"/>
    </row>
    <row r="17" spans="1:22" s="28" customFormat="1" ht="18" customHeight="1">
      <c r="A17" s="36">
        <v>2230202</v>
      </c>
      <c r="B17" s="37" t="s">
        <v>1702</v>
      </c>
      <c r="C17" s="32">
        <v>10</v>
      </c>
      <c r="D17" s="37"/>
      <c r="E17" s="37"/>
      <c r="F17" s="37"/>
      <c r="G17" s="37"/>
      <c r="H17" s="37"/>
      <c r="I17" s="37"/>
      <c r="J17" s="37"/>
      <c r="K17" s="37"/>
      <c r="L17" s="37"/>
      <c r="M17" s="37"/>
      <c r="N17" s="37"/>
      <c r="O17" s="37"/>
      <c r="P17" s="37"/>
      <c r="Q17" s="37"/>
      <c r="R17" s="37"/>
      <c r="S17" s="37"/>
      <c r="T17" s="37"/>
      <c r="U17" s="37"/>
      <c r="V17" s="44"/>
    </row>
    <row r="18" spans="1:22" s="28" customFormat="1" ht="18" customHeight="1">
      <c r="A18" s="36">
        <v>2230203</v>
      </c>
      <c r="B18" s="36" t="s">
        <v>1703</v>
      </c>
      <c r="C18" s="32">
        <v>11</v>
      </c>
      <c r="D18" s="32"/>
      <c r="E18" s="37"/>
      <c r="F18" s="37"/>
      <c r="G18" s="37"/>
      <c r="H18" s="37"/>
      <c r="I18" s="37"/>
      <c r="J18" s="37"/>
      <c r="K18" s="37"/>
      <c r="L18" s="37"/>
      <c r="M18" s="37"/>
      <c r="N18" s="37"/>
      <c r="O18" s="37"/>
      <c r="P18" s="37"/>
      <c r="Q18" s="37"/>
      <c r="R18" s="37"/>
      <c r="S18" s="37"/>
      <c r="T18" s="37"/>
      <c r="U18" s="37"/>
      <c r="V18" s="44"/>
    </row>
    <row r="19" spans="1:22" s="28" customFormat="1" ht="18" customHeight="1">
      <c r="A19" s="36"/>
      <c r="B19" s="32" t="s">
        <v>1678</v>
      </c>
      <c r="C19" s="32">
        <v>12</v>
      </c>
      <c r="D19" s="32"/>
      <c r="E19" s="37"/>
      <c r="F19" s="37"/>
      <c r="G19" s="37"/>
      <c r="H19" s="37"/>
      <c r="I19" s="37"/>
      <c r="J19" s="37"/>
      <c r="K19" s="37"/>
      <c r="L19" s="37"/>
      <c r="M19" s="37"/>
      <c r="N19" s="37"/>
      <c r="O19" s="37"/>
      <c r="P19" s="37"/>
      <c r="Q19" s="37"/>
      <c r="R19" s="37"/>
      <c r="S19" s="37"/>
      <c r="T19" s="37"/>
      <c r="U19" s="37"/>
      <c r="V19" s="44"/>
    </row>
    <row r="20" spans="1:22" s="28" customFormat="1" ht="18" customHeight="1">
      <c r="A20" s="36">
        <v>2230299</v>
      </c>
      <c r="B20" s="37" t="s">
        <v>1704</v>
      </c>
      <c r="C20" s="32">
        <v>13</v>
      </c>
      <c r="D20" s="37"/>
      <c r="E20" s="37"/>
      <c r="F20" s="37"/>
      <c r="G20" s="37"/>
      <c r="H20" s="37"/>
      <c r="I20" s="37"/>
      <c r="J20" s="37"/>
      <c r="K20" s="37"/>
      <c r="L20" s="37"/>
      <c r="M20" s="37"/>
      <c r="N20" s="37"/>
      <c r="O20" s="37"/>
      <c r="P20" s="37"/>
      <c r="Q20" s="37"/>
      <c r="R20" s="37"/>
      <c r="S20" s="37"/>
      <c r="T20" s="37"/>
      <c r="U20" s="37"/>
      <c r="V20" s="44"/>
    </row>
    <row r="21" spans="1:22" s="28" customFormat="1" ht="18" customHeight="1">
      <c r="A21" s="36">
        <v>22303</v>
      </c>
      <c r="B21" s="36" t="s">
        <v>1705</v>
      </c>
      <c r="C21" s="32">
        <v>14</v>
      </c>
      <c r="D21" s="32"/>
      <c r="E21" s="37"/>
      <c r="F21" s="37"/>
      <c r="G21" s="37"/>
      <c r="H21" s="37"/>
      <c r="I21" s="37"/>
      <c r="J21" s="37"/>
      <c r="K21" s="37"/>
      <c r="L21" s="37"/>
      <c r="M21" s="37"/>
      <c r="N21" s="37"/>
      <c r="O21" s="37"/>
      <c r="P21" s="37"/>
      <c r="Q21" s="37"/>
      <c r="R21" s="37"/>
      <c r="S21" s="37"/>
      <c r="T21" s="37"/>
      <c r="U21" s="37"/>
      <c r="V21" s="44"/>
    </row>
    <row r="22" spans="1:22" s="28" customFormat="1" ht="18" customHeight="1">
      <c r="A22" s="36">
        <v>2230301</v>
      </c>
      <c r="B22" s="36" t="s">
        <v>1706</v>
      </c>
      <c r="C22" s="32">
        <v>15</v>
      </c>
      <c r="D22" s="37"/>
      <c r="E22" s="37"/>
      <c r="F22" s="37"/>
      <c r="G22" s="37"/>
      <c r="H22" s="37"/>
      <c r="I22" s="37"/>
      <c r="J22" s="37"/>
      <c r="K22" s="37"/>
      <c r="L22" s="37"/>
      <c r="M22" s="37"/>
      <c r="N22" s="37"/>
      <c r="O22" s="37"/>
      <c r="P22" s="37"/>
      <c r="Q22" s="37"/>
      <c r="R22" s="37"/>
      <c r="S22" s="37"/>
      <c r="T22" s="37"/>
      <c r="U22" s="37"/>
      <c r="V22" s="44"/>
    </row>
    <row r="23" spans="1:22" s="28" customFormat="1" ht="18" customHeight="1">
      <c r="A23" s="36">
        <v>22304</v>
      </c>
      <c r="B23" s="36" t="s">
        <v>1707</v>
      </c>
      <c r="C23" s="32">
        <v>16</v>
      </c>
      <c r="D23" s="32"/>
      <c r="E23" s="37"/>
      <c r="F23" s="37"/>
      <c r="G23" s="37"/>
      <c r="H23" s="37"/>
      <c r="I23" s="37"/>
      <c r="J23" s="37"/>
      <c r="K23" s="37"/>
      <c r="L23" s="37"/>
      <c r="M23" s="37"/>
      <c r="N23" s="37"/>
      <c r="O23" s="37"/>
      <c r="P23" s="37"/>
      <c r="Q23" s="37"/>
      <c r="R23" s="37"/>
      <c r="S23" s="37"/>
      <c r="T23" s="37"/>
      <c r="U23" s="37"/>
      <c r="V23" s="44"/>
    </row>
    <row r="24" spans="1:22" s="28" customFormat="1" ht="18" customHeight="1">
      <c r="A24" s="36">
        <v>2230401</v>
      </c>
      <c r="B24" s="36" t="s">
        <v>1708</v>
      </c>
      <c r="C24" s="32">
        <v>17</v>
      </c>
      <c r="D24" s="37"/>
      <c r="E24" s="37"/>
      <c r="F24" s="37"/>
      <c r="G24" s="37"/>
      <c r="H24" s="37"/>
      <c r="I24" s="37"/>
      <c r="J24" s="37"/>
      <c r="K24" s="37"/>
      <c r="L24" s="37"/>
      <c r="M24" s="37"/>
      <c r="N24" s="37"/>
      <c r="O24" s="37"/>
      <c r="P24" s="37"/>
      <c r="Q24" s="37"/>
      <c r="R24" s="37"/>
      <c r="S24" s="37"/>
      <c r="T24" s="37"/>
      <c r="U24" s="37"/>
      <c r="V24" s="44"/>
    </row>
    <row r="25" spans="1:22" s="28" customFormat="1" ht="18" customHeight="1">
      <c r="A25" s="36">
        <v>2230402</v>
      </c>
      <c r="B25" s="36" t="s">
        <v>1709</v>
      </c>
      <c r="C25" s="32">
        <v>18</v>
      </c>
      <c r="D25" s="32"/>
      <c r="E25" s="37"/>
      <c r="F25" s="37"/>
      <c r="G25" s="37"/>
      <c r="H25" s="37"/>
      <c r="I25" s="37"/>
      <c r="J25" s="37"/>
      <c r="K25" s="37"/>
      <c r="L25" s="37"/>
      <c r="M25" s="37"/>
      <c r="N25" s="37"/>
      <c r="O25" s="37"/>
      <c r="P25" s="37"/>
      <c r="Q25" s="37"/>
      <c r="R25" s="37"/>
      <c r="S25" s="37"/>
      <c r="T25" s="37"/>
      <c r="U25" s="37"/>
      <c r="V25" s="44"/>
    </row>
    <row r="26" spans="1:22" s="28" customFormat="1" ht="18" customHeight="1">
      <c r="A26" s="36">
        <v>2230499</v>
      </c>
      <c r="B26" s="36" t="s">
        <v>1710</v>
      </c>
      <c r="C26" s="32">
        <v>19</v>
      </c>
      <c r="D26" s="37"/>
      <c r="E26" s="37"/>
      <c r="F26" s="37"/>
      <c r="G26" s="37"/>
      <c r="H26" s="37"/>
      <c r="I26" s="37"/>
      <c r="J26" s="37"/>
      <c r="K26" s="37"/>
      <c r="L26" s="37"/>
      <c r="M26" s="37"/>
      <c r="N26" s="37"/>
      <c r="O26" s="37"/>
      <c r="P26" s="37"/>
      <c r="Q26" s="37"/>
      <c r="R26" s="37"/>
      <c r="S26" s="37"/>
      <c r="T26" s="37"/>
      <c r="U26" s="37"/>
      <c r="V26" s="44"/>
    </row>
    <row r="27" spans="1:22" s="28" customFormat="1" ht="18" customHeight="1">
      <c r="A27" s="36">
        <v>22399</v>
      </c>
      <c r="B27" s="36" t="s">
        <v>1711</v>
      </c>
      <c r="C27" s="32">
        <v>20</v>
      </c>
      <c r="D27" s="32"/>
      <c r="E27" s="37"/>
      <c r="F27" s="37"/>
      <c r="G27" s="37"/>
      <c r="H27" s="37"/>
      <c r="I27" s="37"/>
      <c r="J27" s="37"/>
      <c r="K27" s="37"/>
      <c r="L27" s="37"/>
      <c r="M27" s="37"/>
      <c r="N27" s="37"/>
      <c r="O27" s="37"/>
      <c r="P27" s="37"/>
      <c r="Q27" s="37"/>
      <c r="R27" s="37"/>
      <c r="S27" s="37"/>
      <c r="T27" s="37"/>
      <c r="U27" s="37"/>
      <c r="V27" s="44"/>
    </row>
    <row r="28" spans="1:22" s="28" customFormat="1" ht="18" customHeight="1">
      <c r="A28" s="36">
        <v>2239901</v>
      </c>
      <c r="B28" s="36" t="s">
        <v>1712</v>
      </c>
      <c r="C28" s="32">
        <v>21</v>
      </c>
      <c r="D28" s="37"/>
      <c r="E28" s="37"/>
      <c r="F28" s="37"/>
      <c r="G28" s="37"/>
      <c r="H28" s="37"/>
      <c r="I28" s="37"/>
      <c r="J28" s="37"/>
      <c r="K28" s="37"/>
      <c r="L28" s="37"/>
      <c r="M28" s="37"/>
      <c r="N28" s="37"/>
      <c r="O28" s="37"/>
      <c r="P28" s="37"/>
      <c r="Q28" s="37"/>
      <c r="R28" s="37"/>
      <c r="S28" s="37"/>
      <c r="T28" s="37"/>
      <c r="U28" s="37"/>
      <c r="V28" s="44"/>
    </row>
    <row r="29" spans="1:22" s="28" customFormat="1" ht="18" customHeight="1">
      <c r="A29" s="36"/>
      <c r="B29" s="39" t="s">
        <v>1039</v>
      </c>
      <c r="C29" s="32">
        <v>22</v>
      </c>
      <c r="D29" s="39"/>
      <c r="E29" s="39"/>
      <c r="F29" s="37"/>
      <c r="G29" s="37"/>
      <c r="H29" s="37"/>
      <c r="I29" s="37"/>
      <c r="J29" s="37"/>
      <c r="K29" s="37"/>
      <c r="L29" s="37"/>
      <c r="M29" s="37"/>
      <c r="N29" s="37"/>
      <c r="O29" s="37"/>
      <c r="P29" s="37"/>
      <c r="Q29" s="37"/>
      <c r="R29" s="37"/>
      <c r="S29" s="37"/>
      <c r="T29" s="37"/>
      <c r="U29" s="37"/>
      <c r="V29" s="37"/>
    </row>
    <row r="30" spans="1:22" s="28" customFormat="1" ht="18" customHeight="1">
      <c r="A30" s="36"/>
      <c r="B30" s="39" t="s">
        <v>1047</v>
      </c>
      <c r="C30" s="32">
        <v>23</v>
      </c>
      <c r="D30" s="32"/>
      <c r="E30" s="37"/>
      <c r="F30" s="40" t="s">
        <v>1664</v>
      </c>
      <c r="G30" s="37"/>
      <c r="H30" s="40" t="s">
        <v>1664</v>
      </c>
      <c r="I30" s="37"/>
      <c r="J30" s="40" t="s">
        <v>1664</v>
      </c>
      <c r="K30" s="37"/>
      <c r="L30" s="40" t="s">
        <v>1664</v>
      </c>
      <c r="M30" s="37"/>
      <c r="N30" s="37"/>
      <c r="O30" s="40" t="s">
        <v>1664</v>
      </c>
      <c r="P30" s="37"/>
      <c r="Q30" s="40" t="s">
        <v>1664</v>
      </c>
      <c r="R30" s="37"/>
      <c r="S30" s="40" t="s">
        <v>1664</v>
      </c>
      <c r="T30" s="37"/>
      <c r="U30" s="40" t="s">
        <v>1664</v>
      </c>
      <c r="V30" s="44"/>
    </row>
    <row r="31" spans="1:22" s="28" customFormat="1" ht="18" customHeight="1">
      <c r="A31" s="36"/>
      <c r="B31" s="39" t="s">
        <v>1713</v>
      </c>
      <c r="C31" s="32">
        <v>24</v>
      </c>
      <c r="D31" s="32"/>
      <c r="E31" s="32"/>
      <c r="F31" s="37"/>
      <c r="G31" s="37"/>
      <c r="H31" s="37"/>
      <c r="I31" s="37"/>
      <c r="J31" s="37"/>
      <c r="K31" s="37"/>
      <c r="L31" s="37"/>
      <c r="M31" s="37"/>
      <c r="N31" s="37"/>
      <c r="O31" s="37"/>
      <c r="P31" s="37"/>
      <c r="Q31" s="37"/>
      <c r="R31" s="37"/>
      <c r="S31" s="37"/>
      <c r="T31" s="37"/>
      <c r="U31" s="37"/>
      <c r="V31" s="37"/>
    </row>
    <row r="32" spans="1:22" s="28" customFormat="1" ht="18" customHeight="1">
      <c r="A32" s="41"/>
      <c r="C32" s="29"/>
    </row>
  </sheetData>
  <mergeCells count="18">
    <mergeCell ref="M5:M6"/>
    <mergeCell ref="V4:V6"/>
    <mergeCell ref="A1:V1"/>
    <mergeCell ref="A3:B3"/>
    <mergeCell ref="D4:L4"/>
    <mergeCell ref="M4:U4"/>
    <mergeCell ref="E5:F5"/>
    <mergeCell ref="G5:H5"/>
    <mergeCell ref="I5:J5"/>
    <mergeCell ref="K5:L5"/>
    <mergeCell ref="N5:O5"/>
    <mergeCell ref="P5:Q5"/>
    <mergeCell ref="R5:S5"/>
    <mergeCell ref="T5:U5"/>
    <mergeCell ref="A4:A6"/>
    <mergeCell ref="B4:B6"/>
    <mergeCell ref="C4:C6"/>
    <mergeCell ref="D5:D6"/>
  </mergeCells>
  <phoneticPr fontId="19" type="noConversion"/>
  <printOptions horizontalCentered="1" verticalCentered="1"/>
  <pageMargins left="0.15625" right="0.15625" top="0.35416666666666702" bottom="0.235416666666667" header="0.31388888888888899" footer="0.196527777777778"/>
  <pageSetup paperSize="9" scale="73" orientation="landscape" r:id="rId1"/>
  <headerFooter alignWithMargins="0"/>
</worksheet>
</file>

<file path=xl/worksheets/sheet19.xml><?xml version="1.0" encoding="utf-8"?>
<worksheet xmlns="http://schemas.openxmlformats.org/spreadsheetml/2006/main" xmlns:r="http://schemas.openxmlformats.org/officeDocument/2006/relationships">
  <dimension ref="A1:E33"/>
  <sheetViews>
    <sheetView workbookViewId="0">
      <selection activeCell="J12" sqref="J12"/>
    </sheetView>
  </sheetViews>
  <sheetFormatPr defaultColWidth="9" defaultRowHeight="14.25"/>
  <cols>
    <col min="1" max="1" width="5.25" style="2" customWidth="1"/>
    <col min="2" max="2" width="42" style="2" customWidth="1"/>
    <col min="3" max="3" width="7.125" style="3" customWidth="1"/>
    <col min="4" max="5" width="12.625" style="4" customWidth="1"/>
    <col min="6" max="16384" width="9" style="5"/>
  </cols>
  <sheetData>
    <row r="1" spans="1:5" ht="20.25">
      <c r="A1" s="485" t="s">
        <v>1714</v>
      </c>
      <c r="B1" s="485"/>
      <c r="C1" s="485"/>
      <c r="D1" s="485"/>
      <c r="E1" s="485"/>
    </row>
    <row r="2" spans="1:5">
      <c r="A2" s="6"/>
      <c r="B2" s="6"/>
      <c r="C2" s="7"/>
      <c r="D2" s="8"/>
      <c r="E2" s="9" t="s">
        <v>1715</v>
      </c>
    </row>
    <row r="3" spans="1:5">
      <c r="A3" s="486" t="s">
        <v>1639</v>
      </c>
      <c r="B3" s="486"/>
      <c r="C3" s="10"/>
      <c r="D3" s="8"/>
      <c r="E3" s="9" t="s">
        <v>1716</v>
      </c>
    </row>
    <row r="4" spans="1:5" ht="30" customHeight="1">
      <c r="A4" s="487" t="s">
        <v>1717</v>
      </c>
      <c r="B4" s="487"/>
      <c r="C4" s="11" t="s">
        <v>1644</v>
      </c>
      <c r="D4" s="12" t="s">
        <v>1647</v>
      </c>
      <c r="E4" s="12" t="s">
        <v>1648</v>
      </c>
    </row>
    <row r="5" spans="1:5" ht="24" customHeight="1">
      <c r="A5" s="13" t="s">
        <v>1718</v>
      </c>
      <c r="B5" s="14"/>
      <c r="C5" s="14">
        <v>1</v>
      </c>
      <c r="D5" s="15" t="s">
        <v>1719</v>
      </c>
      <c r="E5" s="15" t="s">
        <v>1719</v>
      </c>
    </row>
    <row r="6" spans="1:5" ht="20.100000000000001" customHeight="1">
      <c r="A6" s="16"/>
      <c r="B6" s="17" t="s">
        <v>1720</v>
      </c>
      <c r="C6" s="11">
        <v>2</v>
      </c>
      <c r="D6" s="12"/>
      <c r="E6" s="12"/>
    </row>
    <row r="7" spans="1:5" ht="20.100000000000001" customHeight="1">
      <c r="A7" s="16"/>
      <c r="B7" s="17" t="s">
        <v>1721</v>
      </c>
      <c r="C7" s="11">
        <v>3</v>
      </c>
      <c r="D7" s="12"/>
      <c r="E7" s="12"/>
    </row>
    <row r="8" spans="1:5" ht="19.5" customHeight="1">
      <c r="A8" s="16"/>
      <c r="B8" s="18" t="s">
        <v>1722</v>
      </c>
      <c r="C8" s="11">
        <v>4</v>
      </c>
      <c r="D8" s="12"/>
      <c r="E8" s="12"/>
    </row>
    <row r="9" spans="1:5" ht="20.100000000000001" customHeight="1">
      <c r="A9" s="16"/>
      <c r="B9" s="17" t="s">
        <v>1723</v>
      </c>
      <c r="C9" s="11">
        <v>5</v>
      </c>
      <c r="D9" s="12"/>
      <c r="E9" s="12"/>
    </row>
    <row r="10" spans="1:5" ht="20.100000000000001" customHeight="1">
      <c r="A10" s="16"/>
      <c r="B10" s="17" t="s">
        <v>1724</v>
      </c>
      <c r="C10" s="11">
        <v>6</v>
      </c>
      <c r="D10" s="12"/>
      <c r="E10" s="12"/>
    </row>
    <row r="11" spans="1:5" ht="20.100000000000001" customHeight="1">
      <c r="A11" s="16"/>
      <c r="B11" s="17" t="s">
        <v>1725</v>
      </c>
      <c r="C11" s="11">
        <v>7</v>
      </c>
      <c r="D11" s="12"/>
      <c r="E11" s="12"/>
    </row>
    <row r="12" spans="1:5" ht="20.100000000000001" customHeight="1">
      <c r="A12" s="16"/>
      <c r="B12" s="17" t="s">
        <v>1726</v>
      </c>
      <c r="C12" s="11">
        <v>8</v>
      </c>
      <c r="D12" s="12"/>
      <c r="E12" s="12"/>
    </row>
    <row r="13" spans="1:5" ht="20.100000000000001" customHeight="1">
      <c r="A13" s="19" t="s">
        <v>1727</v>
      </c>
      <c r="B13" s="20"/>
      <c r="C13" s="14">
        <v>9</v>
      </c>
      <c r="D13" s="15" t="s">
        <v>1719</v>
      </c>
      <c r="E13" s="15" t="s">
        <v>1719</v>
      </c>
    </row>
    <row r="14" spans="1:5" s="1" customFormat="1" ht="20.100000000000001" customHeight="1">
      <c r="A14" s="19"/>
      <c r="B14" s="20" t="s">
        <v>1728</v>
      </c>
      <c r="C14" s="14">
        <v>10</v>
      </c>
      <c r="D14" s="15" t="s">
        <v>1719</v>
      </c>
      <c r="E14" s="15" t="s">
        <v>1719</v>
      </c>
    </row>
    <row r="15" spans="1:5" ht="20.100000000000001" customHeight="1">
      <c r="A15" s="16"/>
      <c r="B15" s="21" t="s">
        <v>1729</v>
      </c>
      <c r="C15" s="11">
        <v>11</v>
      </c>
      <c r="D15" s="12"/>
      <c r="E15" s="12"/>
    </row>
    <row r="16" spans="1:5" ht="20.100000000000001" customHeight="1">
      <c r="A16" s="16"/>
      <c r="B16" s="21" t="s">
        <v>1730</v>
      </c>
      <c r="C16" s="11">
        <v>12</v>
      </c>
      <c r="D16" s="12"/>
      <c r="E16" s="12"/>
    </row>
    <row r="17" spans="1:5" ht="20.100000000000001" customHeight="1">
      <c r="A17" s="16"/>
      <c r="B17" s="21" t="s">
        <v>1731</v>
      </c>
      <c r="C17" s="11">
        <v>13</v>
      </c>
      <c r="D17" s="12"/>
      <c r="E17" s="12"/>
    </row>
    <row r="18" spans="1:5" ht="20.100000000000001" customHeight="1">
      <c r="A18" s="16"/>
      <c r="B18" s="21" t="s">
        <v>1732</v>
      </c>
      <c r="C18" s="11">
        <v>14</v>
      </c>
      <c r="D18" s="12"/>
      <c r="E18" s="12"/>
    </row>
    <row r="19" spans="1:5" ht="20.100000000000001" customHeight="1">
      <c r="A19" s="16"/>
      <c r="B19" s="21" t="s">
        <v>1733</v>
      </c>
      <c r="C19" s="11">
        <v>15</v>
      </c>
      <c r="D19" s="12"/>
      <c r="E19" s="12"/>
    </row>
    <row r="20" spans="1:5" ht="20.100000000000001" customHeight="1">
      <c r="A20" s="16"/>
      <c r="B20" s="21" t="s">
        <v>1734</v>
      </c>
      <c r="C20" s="11">
        <v>16</v>
      </c>
      <c r="D20" s="12"/>
      <c r="E20" s="12"/>
    </row>
    <row r="21" spans="1:5" s="1" customFormat="1" ht="19.5" customHeight="1">
      <c r="A21" s="22"/>
      <c r="B21" s="23" t="s">
        <v>1735</v>
      </c>
      <c r="C21" s="14">
        <v>17</v>
      </c>
      <c r="D21" s="15" t="s">
        <v>1719</v>
      </c>
      <c r="E21" s="15" t="s">
        <v>1719</v>
      </c>
    </row>
    <row r="22" spans="1:5" ht="20.100000000000001" customHeight="1">
      <c r="A22" s="16"/>
      <c r="B22" s="21" t="s">
        <v>1729</v>
      </c>
      <c r="C22" s="11">
        <v>18</v>
      </c>
      <c r="D22" s="12"/>
      <c r="E22" s="12"/>
    </row>
    <row r="23" spans="1:5" ht="20.100000000000001" customHeight="1">
      <c r="A23" s="16"/>
      <c r="B23" s="21" t="s">
        <v>1730</v>
      </c>
      <c r="C23" s="11">
        <v>19</v>
      </c>
      <c r="D23" s="12"/>
      <c r="E23" s="12"/>
    </row>
    <row r="24" spans="1:5" ht="20.100000000000001" customHeight="1">
      <c r="A24" s="16"/>
      <c r="B24" s="21" t="s">
        <v>1731</v>
      </c>
      <c r="C24" s="11">
        <v>20</v>
      </c>
      <c r="D24" s="12"/>
      <c r="E24" s="12"/>
    </row>
    <row r="25" spans="1:5" ht="20.100000000000001" customHeight="1">
      <c r="A25" s="16"/>
      <c r="B25" s="21" t="s">
        <v>1732</v>
      </c>
      <c r="C25" s="11">
        <v>21</v>
      </c>
      <c r="D25" s="12"/>
      <c r="E25" s="12"/>
    </row>
    <row r="26" spans="1:5" ht="20.100000000000001" customHeight="1">
      <c r="A26" s="16"/>
      <c r="B26" s="21" t="s">
        <v>1733</v>
      </c>
      <c r="C26" s="11">
        <v>22</v>
      </c>
      <c r="D26" s="12"/>
      <c r="E26" s="12"/>
    </row>
    <row r="27" spans="1:5" ht="20.100000000000001" customHeight="1">
      <c r="A27" s="16"/>
      <c r="B27" s="21" t="s">
        <v>1734</v>
      </c>
      <c r="C27" s="11">
        <v>23</v>
      </c>
      <c r="D27" s="12"/>
      <c r="E27" s="12"/>
    </row>
    <row r="28" spans="1:5" ht="20.100000000000001" customHeight="1">
      <c r="A28" s="19" t="s">
        <v>1736</v>
      </c>
      <c r="B28" s="24"/>
      <c r="C28" s="14">
        <v>24</v>
      </c>
      <c r="D28" s="15" t="s">
        <v>1719</v>
      </c>
      <c r="E28" s="15" t="s">
        <v>1719</v>
      </c>
    </row>
    <row r="29" spans="1:5" ht="20.100000000000001" customHeight="1">
      <c r="A29" s="16"/>
      <c r="B29" s="21" t="s">
        <v>1737</v>
      </c>
      <c r="C29" s="11">
        <v>25</v>
      </c>
      <c r="D29" s="25"/>
      <c r="E29" s="25"/>
    </row>
    <row r="30" spans="1:5" ht="20.100000000000001" customHeight="1">
      <c r="A30" s="16"/>
      <c r="B30" s="21" t="s">
        <v>1738</v>
      </c>
      <c r="C30" s="11">
        <v>26</v>
      </c>
      <c r="D30" s="25"/>
      <c r="E30" s="25"/>
    </row>
    <row r="31" spans="1:5" ht="20.100000000000001" customHeight="1">
      <c r="A31" s="19" t="s">
        <v>1739</v>
      </c>
      <c r="B31" s="24"/>
      <c r="C31" s="14">
        <v>27</v>
      </c>
      <c r="D31" s="26" t="s">
        <v>1719</v>
      </c>
      <c r="E31" s="26" t="s">
        <v>1719</v>
      </c>
    </row>
    <row r="32" spans="1:5" ht="20.100000000000001" customHeight="1">
      <c r="A32" s="27"/>
      <c r="B32" s="21" t="s">
        <v>1740</v>
      </c>
      <c r="C32" s="11">
        <v>28</v>
      </c>
      <c r="D32" s="25"/>
      <c r="E32" s="25"/>
    </row>
    <row r="33" spans="1:5" ht="20.100000000000001" customHeight="1">
      <c r="A33" s="27"/>
      <c r="B33" s="21" t="s">
        <v>1741</v>
      </c>
      <c r="C33" s="11">
        <v>29</v>
      </c>
      <c r="D33" s="25"/>
      <c r="E33" s="25"/>
    </row>
  </sheetData>
  <mergeCells count="3">
    <mergeCell ref="A1:E1"/>
    <mergeCell ref="A3:B3"/>
    <mergeCell ref="A4:B4"/>
  </mergeCells>
  <phoneticPr fontId="19" type="noConversion"/>
  <printOptions horizontalCentered="1" verticalCentered="1"/>
  <pageMargins left="0.70763888888888904" right="0.70763888888888904" top="0.74791666666666701" bottom="0.74791666666666701" header="0.31388888888888899" footer="0.31388888888888899"/>
  <pageSetup paperSize="9" orientation="portrait"/>
</worksheet>
</file>

<file path=xl/worksheets/sheet2.xml><?xml version="1.0" encoding="utf-8"?>
<worksheet xmlns="http://schemas.openxmlformats.org/spreadsheetml/2006/main" xmlns:r="http://schemas.openxmlformats.org/officeDocument/2006/relationships">
  <dimension ref="A1:A16"/>
  <sheetViews>
    <sheetView showGridLines="0" showZeros="0" workbookViewId="0">
      <selection activeCell="A3" sqref="A3"/>
    </sheetView>
  </sheetViews>
  <sheetFormatPr defaultColWidth="9" defaultRowHeight="14.25"/>
  <cols>
    <col min="1" max="1" width="117.375" style="409" customWidth="1"/>
    <col min="2" max="16384" width="9" style="409"/>
  </cols>
  <sheetData>
    <row r="1" spans="1:1" ht="48.75" customHeight="1">
      <c r="A1" s="410" t="s">
        <v>8</v>
      </c>
    </row>
    <row r="2" spans="1:1" s="407" customFormat="1" ht="27.95" customHeight="1">
      <c r="A2" s="411" t="s">
        <v>9</v>
      </c>
    </row>
    <row r="3" spans="1:1" s="407" customFormat="1" ht="27.95" customHeight="1">
      <c r="A3" s="411" t="s">
        <v>10</v>
      </c>
    </row>
    <row r="4" spans="1:1" s="407" customFormat="1" ht="27.95" customHeight="1">
      <c r="A4" s="411" t="s">
        <v>11</v>
      </c>
    </row>
    <row r="5" spans="1:1" s="407" customFormat="1" ht="27.95" customHeight="1">
      <c r="A5" s="411" t="s">
        <v>12</v>
      </c>
    </row>
    <row r="6" spans="1:1" s="407" customFormat="1" ht="27.95" customHeight="1">
      <c r="A6" s="411" t="s">
        <v>13</v>
      </c>
    </row>
    <row r="7" spans="1:1" s="407" customFormat="1" ht="27.95" customHeight="1">
      <c r="A7" s="411" t="s">
        <v>14</v>
      </c>
    </row>
    <row r="8" spans="1:1" s="407" customFormat="1" ht="27.95" customHeight="1">
      <c r="A8" s="411" t="s">
        <v>15</v>
      </c>
    </row>
    <row r="9" spans="1:1" s="407" customFormat="1" ht="27.95" customHeight="1">
      <c r="A9" s="411" t="s">
        <v>16</v>
      </c>
    </row>
    <row r="10" spans="1:1" s="407" customFormat="1" ht="27.95" customHeight="1">
      <c r="A10" s="411" t="s">
        <v>17</v>
      </c>
    </row>
    <row r="11" spans="1:1" s="407" customFormat="1" ht="27.95" customHeight="1">
      <c r="A11" s="411" t="s">
        <v>18</v>
      </c>
    </row>
    <row r="12" spans="1:1" s="407" customFormat="1" ht="27.95" customHeight="1">
      <c r="A12" s="411" t="s">
        <v>19</v>
      </c>
    </row>
    <row r="13" spans="1:1" s="407" customFormat="1" ht="27.95" customHeight="1">
      <c r="A13" s="411" t="s">
        <v>20</v>
      </c>
    </row>
    <row r="14" spans="1:1" s="407" customFormat="1" ht="27.95" customHeight="1">
      <c r="A14" s="411" t="s">
        <v>21</v>
      </c>
    </row>
    <row r="15" spans="1:1" s="408" customFormat="1" ht="27.95" customHeight="1">
      <c r="A15" s="411" t="s">
        <v>22</v>
      </c>
    </row>
    <row r="16" spans="1:1" ht="27.95" customHeight="1">
      <c r="A16" s="411" t="s">
        <v>23</v>
      </c>
    </row>
  </sheetData>
  <phoneticPr fontId="19" type="noConversion"/>
  <printOptions horizontalCentered="1"/>
  <pageMargins left="0.75" right="0.75" top="0.43888888888888899" bottom="0.65902777777777799" header="0.21875" footer="0.50902777777777797"/>
  <pageSetup paperSize="9" orientation="landscape"/>
  <headerFooter alignWithMargins="0"/>
</worksheet>
</file>

<file path=xl/worksheets/sheet3.xml><?xml version="1.0" encoding="utf-8"?>
<worksheet xmlns="http://schemas.openxmlformats.org/spreadsheetml/2006/main" xmlns:r="http://schemas.openxmlformats.org/officeDocument/2006/relationships">
  <dimension ref="A1:D38"/>
  <sheetViews>
    <sheetView showGridLines="0" showZeros="0" zoomScale="93" zoomScaleNormal="93" workbookViewId="0">
      <pane ySplit="4" topLeftCell="A5" activePane="bottomLeft" state="frozen"/>
      <selection pane="bottomLeft" activeCell="C28" sqref="C28"/>
    </sheetView>
  </sheetViews>
  <sheetFormatPr defaultColWidth="9" defaultRowHeight="14.25"/>
  <cols>
    <col min="1" max="1" width="56.75" style="302" customWidth="1"/>
    <col min="2" max="4" width="30.625" style="302" customWidth="1"/>
    <col min="5" max="16384" width="9" style="302"/>
  </cols>
  <sheetData>
    <row r="1" spans="1:4" ht="18" customHeight="1">
      <c r="A1" s="300" t="s">
        <v>24</v>
      </c>
    </row>
    <row r="2" spans="1:4" s="300" customFormat="1" ht="20.25">
      <c r="A2" s="417" t="s">
        <v>25</v>
      </c>
      <c r="B2" s="417"/>
      <c r="C2" s="417"/>
      <c r="D2" s="417"/>
    </row>
    <row r="3" spans="1:4" ht="20.25" customHeight="1">
      <c r="A3" s="300"/>
      <c r="D3" s="400" t="s">
        <v>26</v>
      </c>
    </row>
    <row r="4" spans="1:4" ht="31.5" customHeight="1">
      <c r="A4" s="306" t="s">
        <v>27</v>
      </c>
      <c r="B4" s="307" t="s">
        <v>28</v>
      </c>
      <c r="C4" s="306" t="s">
        <v>29</v>
      </c>
      <c r="D4" s="306" t="s">
        <v>30</v>
      </c>
    </row>
    <row r="5" spans="1:4" ht="20.100000000000001" customHeight="1">
      <c r="A5" s="401" t="s">
        <v>31</v>
      </c>
      <c r="B5" s="401">
        <f>SUM(B6:B21)</f>
        <v>39793</v>
      </c>
      <c r="C5" s="401">
        <f>SUM(C6:C21)</f>
        <v>39000</v>
      </c>
      <c r="D5" s="363">
        <f t="shared" ref="D5:D30" si="0">C5/B5*100</f>
        <v>98.007187193727546</v>
      </c>
    </row>
    <row r="6" spans="1:4" ht="20.100000000000001" customHeight="1">
      <c r="A6" s="378" t="s">
        <v>32</v>
      </c>
      <c r="B6" s="402">
        <v>6652</v>
      </c>
      <c r="C6" s="402">
        <v>7100</v>
      </c>
      <c r="D6" s="365">
        <f t="shared" si="0"/>
        <v>106.73481659651232</v>
      </c>
    </row>
    <row r="7" spans="1:4" ht="20.100000000000001" customHeight="1">
      <c r="A7" s="378" t="s">
        <v>33</v>
      </c>
      <c r="B7" s="402">
        <v>2195</v>
      </c>
      <c r="C7" s="402">
        <v>2400</v>
      </c>
      <c r="D7" s="365">
        <f t="shared" si="0"/>
        <v>109.33940774487472</v>
      </c>
    </row>
    <row r="8" spans="1:4" ht="20.100000000000001" customHeight="1">
      <c r="A8" s="378" t="s">
        <v>34</v>
      </c>
      <c r="B8" s="402"/>
      <c r="C8" s="402"/>
      <c r="D8" s="365" t="e">
        <f t="shared" si="0"/>
        <v>#DIV/0!</v>
      </c>
    </row>
    <row r="9" spans="1:4" ht="20.100000000000001" customHeight="1">
      <c r="A9" s="378" t="s">
        <v>35</v>
      </c>
      <c r="B9" s="402">
        <v>757</v>
      </c>
      <c r="C9" s="402">
        <v>500</v>
      </c>
      <c r="D9" s="365">
        <f t="shared" si="0"/>
        <v>66.050198150594454</v>
      </c>
    </row>
    <row r="10" spans="1:4" ht="20.100000000000001" customHeight="1">
      <c r="A10" s="378" t="s">
        <v>36</v>
      </c>
      <c r="B10" s="402">
        <v>1585</v>
      </c>
      <c r="C10" s="402">
        <v>1500</v>
      </c>
      <c r="D10" s="365">
        <f t="shared" si="0"/>
        <v>94.637223974763401</v>
      </c>
    </row>
    <row r="11" spans="1:4" ht="20.100000000000001" customHeight="1">
      <c r="A11" s="378" t="s">
        <v>37</v>
      </c>
      <c r="B11" s="402">
        <v>5087</v>
      </c>
      <c r="C11" s="402">
        <v>4500</v>
      </c>
      <c r="D11" s="365">
        <f t="shared" si="0"/>
        <v>88.46078238647533</v>
      </c>
    </row>
    <row r="12" spans="1:4" ht="20.100000000000001" customHeight="1">
      <c r="A12" s="378" t="s">
        <v>38</v>
      </c>
      <c r="B12" s="402">
        <v>402</v>
      </c>
      <c r="C12" s="402">
        <v>300</v>
      </c>
      <c r="D12" s="365">
        <f t="shared" si="0"/>
        <v>74.626865671641795</v>
      </c>
    </row>
    <row r="13" spans="1:4" ht="20.100000000000001" customHeight="1">
      <c r="A13" s="378" t="s">
        <v>39</v>
      </c>
      <c r="B13" s="402">
        <v>1083</v>
      </c>
      <c r="C13" s="402">
        <v>900</v>
      </c>
      <c r="D13" s="365">
        <f t="shared" si="0"/>
        <v>83.102493074792235</v>
      </c>
    </row>
    <row r="14" spans="1:4" ht="20.100000000000001" customHeight="1">
      <c r="A14" s="378" t="s">
        <v>40</v>
      </c>
      <c r="B14" s="402">
        <v>7717</v>
      </c>
      <c r="C14" s="402">
        <v>9500</v>
      </c>
      <c r="D14" s="365">
        <f t="shared" si="0"/>
        <v>123.10483348451471</v>
      </c>
    </row>
    <row r="15" spans="1:4" ht="20.100000000000001" customHeight="1">
      <c r="A15" s="378" t="s">
        <v>41</v>
      </c>
      <c r="B15" s="402">
        <v>6469</v>
      </c>
      <c r="C15" s="402">
        <v>5500</v>
      </c>
      <c r="D15" s="365">
        <f t="shared" si="0"/>
        <v>85.020868758695315</v>
      </c>
    </row>
    <row r="16" spans="1:4" ht="20.100000000000001" customHeight="1">
      <c r="A16" s="378" t="s">
        <v>42</v>
      </c>
      <c r="B16" s="402">
        <v>1750</v>
      </c>
      <c r="C16" s="402">
        <v>1500</v>
      </c>
      <c r="D16" s="365">
        <f t="shared" si="0"/>
        <v>85.714285714285708</v>
      </c>
    </row>
    <row r="17" spans="1:4" ht="20.100000000000001" customHeight="1">
      <c r="A17" s="378" t="s">
        <v>43</v>
      </c>
      <c r="B17" s="402">
        <v>3502</v>
      </c>
      <c r="C17" s="402">
        <v>3700</v>
      </c>
      <c r="D17" s="365">
        <f t="shared" si="0"/>
        <v>105.65391205025701</v>
      </c>
    </row>
    <row r="18" spans="1:4" ht="20.100000000000001" customHeight="1">
      <c r="A18" s="378" t="s">
        <v>44</v>
      </c>
      <c r="B18" s="402">
        <v>2561</v>
      </c>
      <c r="C18" s="402">
        <v>1600</v>
      </c>
      <c r="D18" s="365">
        <f t="shared" si="0"/>
        <v>62.47559547051933</v>
      </c>
    </row>
    <row r="19" spans="1:4" ht="20.100000000000001" customHeight="1">
      <c r="A19" s="378" t="s">
        <v>45</v>
      </c>
      <c r="B19" s="402"/>
      <c r="C19" s="402"/>
      <c r="D19" s="365" t="e">
        <f t="shared" si="0"/>
        <v>#DIV/0!</v>
      </c>
    </row>
    <row r="20" spans="1:4" ht="20.100000000000001" customHeight="1">
      <c r="A20" s="378" t="s">
        <v>46</v>
      </c>
      <c r="B20" s="402"/>
      <c r="C20" s="402"/>
      <c r="D20" s="365" t="e">
        <f t="shared" si="0"/>
        <v>#DIV/0!</v>
      </c>
    </row>
    <row r="21" spans="1:4" ht="20.100000000000001" customHeight="1">
      <c r="A21" s="378" t="s">
        <v>47</v>
      </c>
      <c r="B21" s="402">
        <v>33</v>
      </c>
      <c r="C21" s="402"/>
      <c r="D21" s="365">
        <f t="shared" si="0"/>
        <v>0</v>
      </c>
    </row>
    <row r="22" spans="1:4" ht="21" customHeight="1">
      <c r="A22" s="401" t="s">
        <v>48</v>
      </c>
      <c r="B22" s="214">
        <f>SUM(B23:B30)</f>
        <v>11808</v>
      </c>
      <c r="C22" s="214">
        <f>SUM(C23:C30)</f>
        <v>13500</v>
      </c>
      <c r="D22" s="363">
        <f t="shared" si="0"/>
        <v>114.32926829268293</v>
      </c>
    </row>
    <row r="23" spans="1:4" ht="20.100000000000001" customHeight="1">
      <c r="A23" s="378" t="s">
        <v>49</v>
      </c>
      <c r="B23" s="402">
        <v>3816</v>
      </c>
      <c r="C23" s="402">
        <v>4000</v>
      </c>
      <c r="D23" s="365">
        <f t="shared" si="0"/>
        <v>104.82180293501048</v>
      </c>
    </row>
    <row r="24" spans="1:4" ht="20.100000000000001" customHeight="1">
      <c r="A24" s="378" t="s">
        <v>50</v>
      </c>
      <c r="B24" s="402">
        <v>1985</v>
      </c>
      <c r="C24" s="402">
        <v>2000</v>
      </c>
      <c r="D24" s="365">
        <f t="shared" si="0"/>
        <v>100.75566750629723</v>
      </c>
    </row>
    <row r="25" spans="1:4" ht="20.100000000000001" customHeight="1">
      <c r="A25" s="378" t="s">
        <v>51</v>
      </c>
      <c r="B25" s="402">
        <v>1841</v>
      </c>
      <c r="C25" s="402">
        <v>1800</v>
      </c>
      <c r="D25" s="365">
        <f t="shared" si="0"/>
        <v>97.772949483976106</v>
      </c>
    </row>
    <row r="26" spans="1:4" ht="20.100000000000001" customHeight="1">
      <c r="A26" s="378" t="s">
        <v>52</v>
      </c>
      <c r="B26" s="402"/>
      <c r="C26" s="402"/>
      <c r="D26" s="365" t="e">
        <f t="shared" si="0"/>
        <v>#DIV/0!</v>
      </c>
    </row>
    <row r="27" spans="1:4" ht="20.100000000000001" customHeight="1">
      <c r="A27" s="378" t="s">
        <v>53</v>
      </c>
      <c r="B27" s="402">
        <v>4119</v>
      </c>
      <c r="C27" s="402">
        <v>3200</v>
      </c>
      <c r="D27" s="365">
        <f t="shared" si="0"/>
        <v>77.688759407623209</v>
      </c>
    </row>
    <row r="28" spans="1:4" ht="20.100000000000001" customHeight="1">
      <c r="A28" s="378" t="s">
        <v>54</v>
      </c>
      <c r="B28" s="402"/>
      <c r="C28" s="402">
        <v>2500</v>
      </c>
      <c r="D28" s="365" t="e">
        <f t="shared" si="0"/>
        <v>#DIV/0!</v>
      </c>
    </row>
    <row r="29" spans="1:4" s="399" customFormat="1" ht="20.100000000000001" customHeight="1">
      <c r="A29" s="378" t="s">
        <v>55</v>
      </c>
      <c r="B29" s="402"/>
      <c r="C29" s="402"/>
      <c r="D29" s="382" t="e">
        <f t="shared" si="0"/>
        <v>#DIV/0!</v>
      </c>
    </row>
    <row r="30" spans="1:4" s="399" customFormat="1" ht="20.100000000000001" customHeight="1">
      <c r="A30" s="378" t="s">
        <v>56</v>
      </c>
      <c r="B30" s="402">
        <v>47</v>
      </c>
      <c r="C30" s="402"/>
      <c r="D30" s="382">
        <f t="shared" si="0"/>
        <v>0</v>
      </c>
    </row>
    <row r="31" spans="1:4" s="399" customFormat="1" ht="20.100000000000001" customHeight="1">
      <c r="A31" s="328" t="s">
        <v>0</v>
      </c>
      <c r="B31" s="403"/>
      <c r="C31" s="403"/>
      <c r="D31" s="404"/>
    </row>
    <row r="32" spans="1:4" ht="20.100000000000001" customHeight="1">
      <c r="A32" s="328" t="s">
        <v>0</v>
      </c>
      <c r="B32" s="225"/>
      <c r="C32" s="225"/>
      <c r="D32" s="405"/>
    </row>
    <row r="33" spans="1:4" ht="20.100000000000001" customHeight="1">
      <c r="A33" s="406" t="s">
        <v>57</v>
      </c>
      <c r="B33" s="401">
        <f>B5+B22</f>
        <v>51601</v>
      </c>
      <c r="C33" s="401">
        <f>C5+C22</f>
        <v>52500</v>
      </c>
      <c r="D33" s="363">
        <f>C33/B33*100</f>
        <v>101.74221429817251</v>
      </c>
    </row>
    <row r="34" spans="1:4" ht="18.75" customHeight="1">
      <c r="A34" s="418" t="s">
        <v>0</v>
      </c>
      <c r="B34" s="418"/>
      <c r="C34" s="418"/>
      <c r="D34" s="418"/>
    </row>
    <row r="35" spans="1:4" ht="20.100000000000001" customHeight="1"/>
    <row r="36" spans="1:4" ht="20.100000000000001" customHeight="1"/>
    <row r="37" spans="1:4" ht="20.100000000000001" customHeight="1"/>
    <row r="38" spans="1:4" ht="20.100000000000001" customHeight="1"/>
  </sheetData>
  <sheetProtection password="CC1D" sheet="1" objects="1"/>
  <mergeCells count="2">
    <mergeCell ref="A2:D2"/>
    <mergeCell ref="A34:D34"/>
  </mergeCells>
  <phoneticPr fontId="19" type="noConversion"/>
  <printOptions horizontalCentered="1"/>
  <pageMargins left="0.47152777777777799" right="0.47152777777777799" top="0.196527777777778" bottom="7.7777777777777807E-2" header="0" footer="0"/>
  <pageSetup paperSize="9" scale="80" orientation="landscape" r:id="rId1"/>
</worksheet>
</file>

<file path=xl/worksheets/sheet4.xml><?xml version="1.0" encoding="utf-8"?>
<worksheet xmlns="http://schemas.openxmlformats.org/spreadsheetml/2006/main" xmlns:r="http://schemas.openxmlformats.org/officeDocument/2006/relationships">
  <dimension ref="A1:G1278"/>
  <sheetViews>
    <sheetView zoomScale="130" zoomScaleNormal="130" workbookViewId="0">
      <pane xSplit="1" ySplit="4" topLeftCell="B1260" activePane="bottomRight" state="frozen"/>
      <selection pane="topRight"/>
      <selection pane="bottomLeft"/>
      <selection pane="bottomRight" activeCell="B796" sqref="B796"/>
    </sheetView>
  </sheetViews>
  <sheetFormatPr defaultColWidth="9" defaultRowHeight="14.25"/>
  <cols>
    <col min="1" max="1" width="38.5" style="356" customWidth="1"/>
    <col min="2" max="4" width="16.375" style="356" customWidth="1"/>
    <col min="5" max="5" width="17.75" style="357" customWidth="1"/>
    <col min="6" max="6" width="13.5" style="356" customWidth="1"/>
    <col min="7" max="7" width="11.875" style="356" customWidth="1"/>
    <col min="8" max="8" width="16.25" style="356" customWidth="1"/>
    <col min="9" max="16384" width="9" style="356"/>
  </cols>
  <sheetData>
    <row r="1" spans="1:6">
      <c r="A1" s="358" t="s">
        <v>58</v>
      </c>
      <c r="E1" s="359" t="s">
        <v>0</v>
      </c>
    </row>
    <row r="2" spans="1:6" ht="20.25">
      <c r="A2" s="419" t="s">
        <v>59</v>
      </c>
      <c r="B2" s="419"/>
      <c r="C2" s="419"/>
      <c r="D2" s="419"/>
      <c r="E2" s="420"/>
    </row>
    <row r="3" spans="1:6">
      <c r="E3" s="359" t="s">
        <v>26</v>
      </c>
    </row>
    <row r="4" spans="1:6" ht="45.75" customHeight="1">
      <c r="A4" s="360" t="s">
        <v>60</v>
      </c>
      <c r="B4" s="361" t="s">
        <v>28</v>
      </c>
      <c r="C4" s="360" t="s">
        <v>29</v>
      </c>
      <c r="D4" s="361" t="s">
        <v>30</v>
      </c>
      <c r="E4" s="362" t="s">
        <v>61</v>
      </c>
    </row>
    <row r="5" spans="1:6">
      <c r="A5" s="214" t="s">
        <v>62</v>
      </c>
      <c r="B5" s="214">
        <f>B6+B18+B27+B38+B50+B61+B72+B84+B93+B106+B116+B125+B136+B149+B156+B164+B170+B177+B184+B191+B198+B205+B213+B219+B225+B232+B247</f>
        <v>36204</v>
      </c>
      <c r="C5" s="214">
        <f>C6+C18+C27+C38+C50+C61+C72+C84+C93+C106+C116+C125+C136+C149+C156+C164+C170+C177+C184+C191+C198+C205+C213+C219+C225+C232+C247</f>
        <v>26500</v>
      </c>
      <c r="D5" s="363">
        <f t="shared" ref="D5:D68" si="0">C5/B5*100</f>
        <v>73.19633189702796</v>
      </c>
      <c r="E5" s="364"/>
      <c r="F5" s="364"/>
    </row>
    <row r="6" spans="1:6">
      <c r="A6" s="274" t="s">
        <v>63</v>
      </c>
      <c r="B6" s="215">
        <f>SUM(B7:B17)</f>
        <v>654</v>
      </c>
      <c r="C6" s="215">
        <f>SUM(C7:C17)</f>
        <v>590</v>
      </c>
      <c r="D6" s="365">
        <f t="shared" si="0"/>
        <v>90.214067278287459</v>
      </c>
      <c r="E6" s="364"/>
    </row>
    <row r="7" spans="1:6">
      <c r="A7" s="366" t="s">
        <v>64</v>
      </c>
      <c r="B7" s="367">
        <v>558</v>
      </c>
      <c r="C7" s="367">
        <v>530</v>
      </c>
      <c r="D7" s="368">
        <f t="shared" si="0"/>
        <v>94.982078853046588</v>
      </c>
      <c r="E7" s="364"/>
    </row>
    <row r="8" spans="1:6">
      <c r="A8" s="366" t="s">
        <v>65</v>
      </c>
      <c r="B8" s="367"/>
      <c r="C8" s="367"/>
      <c r="D8" s="368" t="e">
        <f t="shared" si="0"/>
        <v>#DIV/0!</v>
      </c>
      <c r="E8" s="364"/>
    </row>
    <row r="9" spans="1:6">
      <c r="A9" s="369" t="s">
        <v>66</v>
      </c>
      <c r="B9" s="367"/>
      <c r="C9" s="367"/>
      <c r="D9" s="368" t="e">
        <f t="shared" si="0"/>
        <v>#DIV/0!</v>
      </c>
      <c r="E9" s="364"/>
    </row>
    <row r="10" spans="1:6">
      <c r="A10" s="369" t="s">
        <v>67</v>
      </c>
      <c r="B10" s="367">
        <v>36</v>
      </c>
      <c r="C10" s="367">
        <v>40</v>
      </c>
      <c r="D10" s="368">
        <f t="shared" si="0"/>
        <v>111.11111111111111</v>
      </c>
      <c r="E10" s="364"/>
    </row>
    <row r="11" spans="1:6">
      <c r="A11" s="369" t="s">
        <v>68</v>
      </c>
      <c r="B11" s="367"/>
      <c r="C11" s="367"/>
      <c r="D11" s="368" t="e">
        <f t="shared" si="0"/>
        <v>#DIV/0!</v>
      </c>
      <c r="E11" s="364"/>
    </row>
    <row r="12" spans="1:6">
      <c r="A12" s="216" t="s">
        <v>69</v>
      </c>
      <c r="B12" s="367"/>
      <c r="C12" s="367"/>
      <c r="D12" s="368" t="e">
        <f t="shared" si="0"/>
        <v>#DIV/0!</v>
      </c>
      <c r="E12" s="364"/>
    </row>
    <row r="13" spans="1:6">
      <c r="A13" s="216" t="s">
        <v>70</v>
      </c>
      <c r="B13" s="367"/>
      <c r="C13" s="367"/>
      <c r="D13" s="368" t="e">
        <f t="shared" si="0"/>
        <v>#DIV/0!</v>
      </c>
      <c r="E13" s="364"/>
    </row>
    <row r="14" spans="1:6">
      <c r="A14" s="216" t="s">
        <v>71</v>
      </c>
      <c r="B14" s="367"/>
      <c r="C14" s="367"/>
      <c r="D14" s="368" t="e">
        <f t="shared" si="0"/>
        <v>#DIV/0!</v>
      </c>
      <c r="E14" s="364"/>
    </row>
    <row r="15" spans="1:6">
      <c r="A15" s="216" t="s">
        <v>72</v>
      </c>
      <c r="B15" s="367"/>
      <c r="C15" s="367"/>
      <c r="D15" s="368" t="e">
        <f t="shared" si="0"/>
        <v>#DIV/0!</v>
      </c>
      <c r="E15" s="364"/>
    </row>
    <row r="16" spans="1:6">
      <c r="A16" s="216" t="s">
        <v>73</v>
      </c>
      <c r="B16" s="367"/>
      <c r="C16" s="367"/>
      <c r="D16" s="368" t="e">
        <f t="shared" si="0"/>
        <v>#DIV/0!</v>
      </c>
      <c r="E16" s="364"/>
    </row>
    <row r="17" spans="1:5">
      <c r="A17" s="216" t="s">
        <v>74</v>
      </c>
      <c r="B17" s="367">
        <v>60</v>
      </c>
      <c r="C17" s="367">
        <v>20</v>
      </c>
      <c r="D17" s="368">
        <f t="shared" si="0"/>
        <v>33.333333333333329</v>
      </c>
      <c r="E17" s="364"/>
    </row>
    <row r="18" spans="1:5">
      <c r="A18" s="274" t="s">
        <v>75</v>
      </c>
      <c r="B18" s="215">
        <f>SUM(B19:B26)</f>
        <v>379</v>
      </c>
      <c r="C18" s="215">
        <f>SUM(C19:C26)</f>
        <v>335</v>
      </c>
      <c r="D18" s="365">
        <f t="shared" si="0"/>
        <v>88.390501319261219</v>
      </c>
      <c r="E18" s="364"/>
    </row>
    <row r="19" spans="1:5">
      <c r="A19" s="366" t="s">
        <v>64</v>
      </c>
      <c r="B19" s="367">
        <v>335</v>
      </c>
      <c r="C19" s="367">
        <v>300</v>
      </c>
      <c r="D19" s="368">
        <f t="shared" si="0"/>
        <v>89.552238805970148</v>
      </c>
      <c r="E19" s="364"/>
    </row>
    <row r="20" spans="1:5">
      <c r="A20" s="366" t="s">
        <v>65</v>
      </c>
      <c r="B20" s="367"/>
      <c r="C20" s="367"/>
      <c r="D20" s="368" t="e">
        <f t="shared" si="0"/>
        <v>#DIV/0!</v>
      </c>
      <c r="E20" s="364"/>
    </row>
    <row r="21" spans="1:5">
      <c r="A21" s="369" t="s">
        <v>66</v>
      </c>
      <c r="B21" s="367"/>
      <c r="C21" s="367"/>
      <c r="D21" s="368" t="e">
        <f t="shared" si="0"/>
        <v>#DIV/0!</v>
      </c>
      <c r="E21" s="364"/>
    </row>
    <row r="22" spans="1:5">
      <c r="A22" s="369" t="s">
        <v>76</v>
      </c>
      <c r="B22" s="367">
        <v>31</v>
      </c>
      <c r="C22" s="367">
        <v>35</v>
      </c>
      <c r="D22" s="368">
        <f t="shared" si="0"/>
        <v>112.90322580645163</v>
      </c>
      <c r="E22" s="364"/>
    </row>
    <row r="23" spans="1:5">
      <c r="A23" s="369" t="s">
        <v>77</v>
      </c>
      <c r="B23" s="367"/>
      <c r="C23" s="367"/>
      <c r="D23" s="368" t="e">
        <f t="shared" si="0"/>
        <v>#DIV/0!</v>
      </c>
      <c r="E23" s="364"/>
    </row>
    <row r="24" spans="1:5">
      <c r="A24" s="369" t="s">
        <v>78</v>
      </c>
      <c r="B24" s="367"/>
      <c r="C24" s="367"/>
      <c r="D24" s="368" t="e">
        <f t="shared" si="0"/>
        <v>#DIV/0!</v>
      </c>
      <c r="E24" s="364"/>
    </row>
    <row r="25" spans="1:5">
      <c r="A25" s="369" t="s">
        <v>73</v>
      </c>
      <c r="B25" s="367"/>
      <c r="C25" s="367"/>
      <c r="D25" s="368" t="e">
        <f t="shared" si="0"/>
        <v>#DIV/0!</v>
      </c>
      <c r="E25" s="364"/>
    </row>
    <row r="26" spans="1:5">
      <c r="A26" s="369" t="s">
        <v>79</v>
      </c>
      <c r="B26" s="367">
        <v>13</v>
      </c>
      <c r="C26" s="367"/>
      <c r="D26" s="368">
        <f t="shared" si="0"/>
        <v>0</v>
      </c>
      <c r="E26" s="364"/>
    </row>
    <row r="27" spans="1:5">
      <c r="A27" s="274" t="s">
        <v>80</v>
      </c>
      <c r="B27" s="215">
        <f>SUM(B28:B37)</f>
        <v>22230</v>
      </c>
      <c r="C27" s="215">
        <f>SUM(C28:C37)</f>
        <v>13885</v>
      </c>
      <c r="D27" s="365">
        <f t="shared" si="0"/>
        <v>62.460638776428247</v>
      </c>
      <c r="E27" s="364"/>
    </row>
    <row r="28" spans="1:5">
      <c r="A28" s="366" t="s">
        <v>64</v>
      </c>
      <c r="B28" s="367">
        <v>5996</v>
      </c>
      <c r="C28" s="367">
        <v>6000</v>
      </c>
      <c r="D28" s="368">
        <f t="shared" si="0"/>
        <v>100.06671114076052</v>
      </c>
      <c r="E28" s="364"/>
    </row>
    <row r="29" spans="1:5">
      <c r="A29" s="366" t="s">
        <v>65</v>
      </c>
      <c r="B29" s="367"/>
      <c r="C29" s="367"/>
      <c r="D29" s="368" t="e">
        <f t="shared" si="0"/>
        <v>#DIV/0!</v>
      </c>
      <c r="E29" s="364"/>
    </row>
    <row r="30" spans="1:5">
      <c r="A30" s="369" t="s">
        <v>66</v>
      </c>
      <c r="B30" s="367"/>
      <c r="C30" s="367"/>
      <c r="D30" s="368" t="e">
        <f t="shared" si="0"/>
        <v>#DIV/0!</v>
      </c>
      <c r="E30" s="364"/>
    </row>
    <row r="31" spans="1:5">
      <c r="A31" s="369" t="s">
        <v>81</v>
      </c>
      <c r="B31" s="367"/>
      <c r="C31" s="367"/>
      <c r="D31" s="368" t="e">
        <f t="shared" si="0"/>
        <v>#DIV/0!</v>
      </c>
      <c r="E31" s="364"/>
    </row>
    <row r="32" spans="1:5">
      <c r="A32" s="369" t="s">
        <v>82</v>
      </c>
      <c r="B32" s="367"/>
      <c r="C32" s="367"/>
      <c r="D32" s="368" t="e">
        <f t="shared" si="0"/>
        <v>#DIV/0!</v>
      </c>
      <c r="E32" s="364"/>
    </row>
    <row r="33" spans="1:5">
      <c r="A33" s="370" t="s">
        <v>83</v>
      </c>
      <c r="B33" s="367"/>
      <c r="C33" s="367"/>
      <c r="D33" s="368" t="e">
        <f t="shared" si="0"/>
        <v>#DIV/0!</v>
      </c>
      <c r="E33" s="364"/>
    </row>
    <row r="34" spans="1:5">
      <c r="A34" s="366" t="s">
        <v>84</v>
      </c>
      <c r="B34" s="367">
        <v>1317</v>
      </c>
      <c r="C34" s="367">
        <v>1200</v>
      </c>
      <c r="D34" s="368">
        <f t="shared" si="0"/>
        <v>91.116173120728931</v>
      </c>
      <c r="E34" s="364"/>
    </row>
    <row r="35" spans="1:5">
      <c r="A35" s="369" t="s">
        <v>85</v>
      </c>
      <c r="B35" s="367"/>
      <c r="C35" s="367"/>
      <c r="D35" s="368" t="e">
        <f t="shared" si="0"/>
        <v>#DIV/0!</v>
      </c>
      <c r="E35" s="364"/>
    </row>
    <row r="36" spans="1:5">
      <c r="A36" s="369" t="s">
        <v>73</v>
      </c>
      <c r="B36" s="367"/>
      <c r="C36" s="367"/>
      <c r="D36" s="368" t="e">
        <f t="shared" si="0"/>
        <v>#DIV/0!</v>
      </c>
      <c r="E36" s="364"/>
    </row>
    <row r="37" spans="1:5">
      <c r="A37" s="369" t="s">
        <v>86</v>
      </c>
      <c r="B37" s="367">
        <v>14917</v>
      </c>
      <c r="C37" s="367">
        <v>6685</v>
      </c>
      <c r="D37" s="368">
        <f t="shared" si="0"/>
        <v>44.814641013608636</v>
      </c>
      <c r="E37" s="364"/>
    </row>
    <row r="38" spans="1:5">
      <c r="A38" s="274" t="s">
        <v>87</v>
      </c>
      <c r="B38" s="215">
        <f>SUM(B39:B49)</f>
        <v>1269</v>
      </c>
      <c r="C38" s="215">
        <f>SUM(C39:C49)</f>
        <v>1000</v>
      </c>
      <c r="D38" s="365">
        <f t="shared" si="0"/>
        <v>78.802206461780926</v>
      </c>
      <c r="E38" s="364"/>
    </row>
    <row r="39" spans="1:5">
      <c r="A39" s="366" t="s">
        <v>64</v>
      </c>
      <c r="B39" s="367">
        <v>611</v>
      </c>
      <c r="C39" s="367">
        <v>620</v>
      </c>
      <c r="D39" s="368">
        <f t="shared" si="0"/>
        <v>101.47299509001637</v>
      </c>
      <c r="E39" s="364"/>
    </row>
    <row r="40" spans="1:5">
      <c r="A40" s="366" t="s">
        <v>65</v>
      </c>
      <c r="B40" s="367"/>
      <c r="C40" s="367"/>
      <c r="D40" s="368" t="e">
        <f t="shared" si="0"/>
        <v>#DIV/0!</v>
      </c>
      <c r="E40" s="364"/>
    </row>
    <row r="41" spans="1:5">
      <c r="A41" s="369" t="s">
        <v>66</v>
      </c>
      <c r="B41" s="367"/>
      <c r="C41" s="367"/>
      <c r="D41" s="368" t="e">
        <f t="shared" si="0"/>
        <v>#DIV/0!</v>
      </c>
      <c r="E41" s="364"/>
    </row>
    <row r="42" spans="1:5">
      <c r="A42" s="369" t="s">
        <v>88</v>
      </c>
      <c r="B42" s="367"/>
      <c r="C42" s="367"/>
      <c r="D42" s="368" t="e">
        <f t="shared" si="0"/>
        <v>#DIV/0!</v>
      </c>
      <c r="E42" s="364"/>
    </row>
    <row r="43" spans="1:5">
      <c r="A43" s="369" t="s">
        <v>89</v>
      </c>
      <c r="B43" s="367"/>
      <c r="C43" s="367"/>
      <c r="D43" s="368" t="e">
        <f t="shared" si="0"/>
        <v>#DIV/0!</v>
      </c>
      <c r="E43" s="364"/>
    </row>
    <row r="44" spans="1:5">
      <c r="A44" s="366" t="s">
        <v>90</v>
      </c>
      <c r="B44" s="367"/>
      <c r="C44" s="367"/>
      <c r="D44" s="368" t="e">
        <f t="shared" si="0"/>
        <v>#DIV/0!</v>
      </c>
      <c r="E44" s="364"/>
    </row>
    <row r="45" spans="1:5">
      <c r="A45" s="366" t="s">
        <v>91</v>
      </c>
      <c r="B45" s="367"/>
      <c r="C45" s="367"/>
      <c r="D45" s="368" t="e">
        <f t="shared" si="0"/>
        <v>#DIV/0!</v>
      </c>
      <c r="E45" s="364"/>
    </row>
    <row r="46" spans="1:5">
      <c r="A46" s="366" t="s">
        <v>92</v>
      </c>
      <c r="B46" s="367">
        <v>124</v>
      </c>
      <c r="C46" s="367">
        <v>100</v>
      </c>
      <c r="D46" s="368">
        <f t="shared" si="0"/>
        <v>80.645161290322577</v>
      </c>
      <c r="E46" s="364"/>
    </row>
    <row r="47" spans="1:5">
      <c r="A47" s="366" t="s">
        <v>93</v>
      </c>
      <c r="B47" s="367"/>
      <c r="C47" s="367"/>
      <c r="D47" s="368" t="e">
        <f t="shared" si="0"/>
        <v>#DIV/0!</v>
      </c>
      <c r="E47" s="364"/>
    </row>
    <row r="48" spans="1:5">
      <c r="A48" s="366" t="s">
        <v>73</v>
      </c>
      <c r="B48" s="367"/>
      <c r="C48" s="367"/>
      <c r="D48" s="368" t="e">
        <f t="shared" si="0"/>
        <v>#DIV/0!</v>
      </c>
      <c r="E48" s="364"/>
    </row>
    <row r="49" spans="1:5">
      <c r="A49" s="369" t="s">
        <v>94</v>
      </c>
      <c r="B49" s="367">
        <v>534</v>
      </c>
      <c r="C49" s="367">
        <v>280</v>
      </c>
      <c r="D49" s="368">
        <f t="shared" si="0"/>
        <v>52.434456928838948</v>
      </c>
      <c r="E49" s="364"/>
    </row>
    <row r="50" spans="1:5">
      <c r="A50" s="278" t="s">
        <v>95</v>
      </c>
      <c r="B50" s="215">
        <f>SUM(B51:B60)</f>
        <v>78</v>
      </c>
      <c r="C50" s="215">
        <f>SUM(C51:C60)</f>
        <v>70</v>
      </c>
      <c r="D50" s="365">
        <f t="shared" si="0"/>
        <v>89.743589743589752</v>
      </c>
      <c r="E50" s="364"/>
    </row>
    <row r="51" spans="1:5">
      <c r="A51" s="369" t="s">
        <v>64</v>
      </c>
      <c r="B51" s="367"/>
      <c r="C51" s="367"/>
      <c r="D51" s="368" t="e">
        <f t="shared" si="0"/>
        <v>#DIV/0!</v>
      </c>
      <c r="E51" s="364"/>
    </row>
    <row r="52" spans="1:5">
      <c r="A52" s="216" t="s">
        <v>65</v>
      </c>
      <c r="B52" s="367"/>
      <c r="C52" s="367"/>
      <c r="D52" s="368" t="e">
        <f t="shared" si="0"/>
        <v>#DIV/0!</v>
      </c>
      <c r="E52" s="364"/>
    </row>
    <row r="53" spans="1:5">
      <c r="A53" s="366" t="s">
        <v>66</v>
      </c>
      <c r="B53" s="367"/>
      <c r="C53" s="367"/>
      <c r="D53" s="368" t="e">
        <f t="shared" si="0"/>
        <v>#DIV/0!</v>
      </c>
      <c r="E53" s="364"/>
    </row>
    <row r="54" spans="1:5">
      <c r="A54" s="366" t="s">
        <v>96</v>
      </c>
      <c r="B54" s="367"/>
      <c r="C54" s="367"/>
      <c r="D54" s="368" t="e">
        <f t="shared" si="0"/>
        <v>#DIV/0!</v>
      </c>
      <c r="E54" s="364"/>
    </row>
    <row r="55" spans="1:5">
      <c r="A55" s="366" t="s">
        <v>97</v>
      </c>
      <c r="B55" s="367"/>
      <c r="C55" s="367"/>
      <c r="D55" s="368" t="e">
        <f t="shared" si="0"/>
        <v>#DIV/0!</v>
      </c>
      <c r="E55" s="364"/>
    </row>
    <row r="56" spans="1:5">
      <c r="A56" s="369" t="s">
        <v>98</v>
      </c>
      <c r="B56" s="367"/>
      <c r="C56" s="367"/>
      <c r="D56" s="368" t="e">
        <f t="shared" si="0"/>
        <v>#DIV/0!</v>
      </c>
      <c r="E56" s="364"/>
    </row>
    <row r="57" spans="1:5">
      <c r="A57" s="369" t="s">
        <v>99</v>
      </c>
      <c r="B57" s="367"/>
      <c r="C57" s="367"/>
      <c r="D57" s="368" t="e">
        <f t="shared" si="0"/>
        <v>#DIV/0!</v>
      </c>
      <c r="E57" s="364"/>
    </row>
    <row r="58" spans="1:5">
      <c r="A58" s="369" t="s">
        <v>100</v>
      </c>
      <c r="B58" s="367">
        <v>19</v>
      </c>
      <c r="C58" s="367">
        <v>30</v>
      </c>
      <c r="D58" s="368">
        <f t="shared" si="0"/>
        <v>157.89473684210526</v>
      </c>
      <c r="E58" s="364"/>
    </row>
    <row r="59" spans="1:5">
      <c r="A59" s="366" t="s">
        <v>73</v>
      </c>
      <c r="B59" s="367"/>
      <c r="C59" s="367"/>
      <c r="D59" s="368" t="e">
        <f t="shared" si="0"/>
        <v>#DIV/0!</v>
      </c>
      <c r="E59" s="364"/>
    </row>
    <row r="60" spans="1:5">
      <c r="A60" s="369" t="s">
        <v>101</v>
      </c>
      <c r="B60" s="367">
        <v>59</v>
      </c>
      <c r="C60" s="367">
        <v>40</v>
      </c>
      <c r="D60" s="368">
        <f t="shared" si="0"/>
        <v>67.796610169491515</v>
      </c>
      <c r="E60" s="364"/>
    </row>
    <row r="61" spans="1:5">
      <c r="A61" s="279" t="s">
        <v>102</v>
      </c>
      <c r="B61" s="215">
        <f>SUM(B62:B71)</f>
        <v>2551</v>
      </c>
      <c r="C61" s="215">
        <f>SUM(C62:C71)</f>
        <v>2150</v>
      </c>
      <c r="D61" s="365">
        <f t="shared" si="0"/>
        <v>84.280674245393953</v>
      </c>
      <c r="E61" s="364"/>
    </row>
    <row r="62" spans="1:5">
      <c r="A62" s="369" t="s">
        <v>64</v>
      </c>
      <c r="B62" s="367">
        <v>1047</v>
      </c>
      <c r="C62" s="367">
        <v>600</v>
      </c>
      <c r="D62" s="368">
        <f t="shared" si="0"/>
        <v>57.306590257879655</v>
      </c>
      <c r="E62" s="364"/>
    </row>
    <row r="63" spans="1:5">
      <c r="A63" s="216" t="s">
        <v>65</v>
      </c>
      <c r="B63" s="367"/>
      <c r="C63" s="367"/>
      <c r="D63" s="368" t="e">
        <f t="shared" si="0"/>
        <v>#DIV/0!</v>
      </c>
      <c r="E63" s="364"/>
    </row>
    <row r="64" spans="1:5">
      <c r="A64" s="216" t="s">
        <v>66</v>
      </c>
      <c r="B64" s="367"/>
      <c r="C64" s="367"/>
      <c r="D64" s="368" t="e">
        <f t="shared" si="0"/>
        <v>#DIV/0!</v>
      </c>
      <c r="E64" s="364"/>
    </row>
    <row r="65" spans="1:5">
      <c r="A65" s="216" t="s">
        <v>103</v>
      </c>
      <c r="B65" s="367"/>
      <c r="C65" s="367"/>
      <c r="D65" s="368" t="e">
        <f t="shared" si="0"/>
        <v>#DIV/0!</v>
      </c>
      <c r="E65" s="364"/>
    </row>
    <row r="66" spans="1:5">
      <c r="A66" s="216" t="s">
        <v>104</v>
      </c>
      <c r="B66" s="367"/>
      <c r="C66" s="367"/>
      <c r="D66" s="368" t="e">
        <f t="shared" si="0"/>
        <v>#DIV/0!</v>
      </c>
      <c r="E66" s="364"/>
    </row>
    <row r="67" spans="1:5">
      <c r="A67" s="216" t="s">
        <v>105</v>
      </c>
      <c r="B67" s="367"/>
      <c r="C67" s="367"/>
      <c r="D67" s="368" t="e">
        <f t="shared" si="0"/>
        <v>#DIV/0!</v>
      </c>
      <c r="E67" s="364"/>
    </row>
    <row r="68" spans="1:5">
      <c r="A68" s="366" t="s">
        <v>106</v>
      </c>
      <c r="B68" s="367">
        <v>259</v>
      </c>
      <c r="C68" s="367">
        <v>350</v>
      </c>
      <c r="D68" s="368">
        <f t="shared" si="0"/>
        <v>135.13513513513513</v>
      </c>
      <c r="E68" s="364"/>
    </row>
    <row r="69" spans="1:5">
      <c r="A69" s="369" t="s">
        <v>107</v>
      </c>
      <c r="B69" s="367">
        <v>320</v>
      </c>
      <c r="C69" s="367">
        <v>450</v>
      </c>
      <c r="D69" s="368">
        <f t="shared" ref="D69:D132" si="1">C69/B69*100</f>
        <v>140.625</v>
      </c>
      <c r="E69" s="364"/>
    </row>
    <row r="70" spans="1:5">
      <c r="A70" s="369" t="s">
        <v>73</v>
      </c>
      <c r="B70" s="367"/>
      <c r="C70" s="367"/>
      <c r="D70" s="368" t="e">
        <f t="shared" si="1"/>
        <v>#DIV/0!</v>
      </c>
      <c r="E70" s="364"/>
    </row>
    <row r="71" spans="1:5">
      <c r="A71" s="369" t="s">
        <v>108</v>
      </c>
      <c r="B71" s="367">
        <v>925</v>
      </c>
      <c r="C71" s="367">
        <v>750</v>
      </c>
      <c r="D71" s="368">
        <f t="shared" si="1"/>
        <v>81.081081081081081</v>
      </c>
      <c r="E71" s="364"/>
    </row>
    <row r="72" spans="1:5">
      <c r="A72" s="274" t="s">
        <v>109</v>
      </c>
      <c r="B72" s="215">
        <f>SUM(B73:B83)</f>
        <v>1035</v>
      </c>
      <c r="C72" s="215">
        <f>SUM(C73:C83)</f>
        <v>1200</v>
      </c>
      <c r="D72" s="365">
        <f t="shared" si="1"/>
        <v>115.94202898550725</v>
      </c>
      <c r="E72" s="364"/>
    </row>
    <row r="73" spans="1:5">
      <c r="A73" s="366" t="s">
        <v>64</v>
      </c>
      <c r="B73" s="367"/>
      <c r="C73" s="367"/>
      <c r="D73" s="368" t="e">
        <f t="shared" si="1"/>
        <v>#DIV/0!</v>
      </c>
      <c r="E73" s="364"/>
    </row>
    <row r="74" spans="1:5">
      <c r="A74" s="366" t="s">
        <v>65</v>
      </c>
      <c r="B74" s="367"/>
      <c r="C74" s="367"/>
      <c r="D74" s="368" t="e">
        <f t="shared" si="1"/>
        <v>#DIV/0!</v>
      </c>
      <c r="E74" s="364"/>
    </row>
    <row r="75" spans="1:5">
      <c r="A75" s="369" t="s">
        <v>66</v>
      </c>
      <c r="B75" s="367"/>
      <c r="C75" s="367"/>
      <c r="D75" s="368" t="e">
        <f t="shared" si="1"/>
        <v>#DIV/0!</v>
      </c>
      <c r="E75" s="364"/>
    </row>
    <row r="76" spans="1:5">
      <c r="A76" s="369" t="s">
        <v>110</v>
      </c>
      <c r="B76" s="367"/>
      <c r="C76" s="367"/>
      <c r="D76" s="368" t="e">
        <f t="shared" si="1"/>
        <v>#DIV/0!</v>
      </c>
      <c r="E76" s="364"/>
    </row>
    <row r="77" spans="1:5">
      <c r="A77" s="369" t="s">
        <v>111</v>
      </c>
      <c r="B77" s="367"/>
      <c r="C77" s="367"/>
      <c r="D77" s="368" t="e">
        <f t="shared" si="1"/>
        <v>#DIV/0!</v>
      </c>
      <c r="E77" s="364"/>
    </row>
    <row r="78" spans="1:5">
      <c r="A78" s="216" t="s">
        <v>112</v>
      </c>
      <c r="B78" s="367"/>
      <c r="C78" s="367"/>
      <c r="D78" s="368" t="e">
        <f t="shared" si="1"/>
        <v>#DIV/0!</v>
      </c>
      <c r="E78" s="364"/>
    </row>
    <row r="79" spans="1:5">
      <c r="A79" s="366" t="s">
        <v>113</v>
      </c>
      <c r="B79" s="367"/>
      <c r="C79" s="367"/>
      <c r="D79" s="368" t="e">
        <f t="shared" si="1"/>
        <v>#DIV/0!</v>
      </c>
      <c r="E79" s="364"/>
    </row>
    <row r="80" spans="1:5">
      <c r="A80" s="366" t="s">
        <v>114</v>
      </c>
      <c r="B80" s="367"/>
      <c r="C80" s="367"/>
      <c r="D80" s="368" t="e">
        <f t="shared" si="1"/>
        <v>#DIV/0!</v>
      </c>
      <c r="E80" s="364"/>
    </row>
    <row r="81" spans="1:5">
      <c r="A81" s="366" t="s">
        <v>106</v>
      </c>
      <c r="B81" s="367"/>
      <c r="C81" s="367"/>
      <c r="D81" s="368" t="e">
        <f t="shared" si="1"/>
        <v>#DIV/0!</v>
      </c>
      <c r="E81" s="364"/>
    </row>
    <row r="82" spans="1:5">
      <c r="A82" s="369" t="s">
        <v>73</v>
      </c>
      <c r="B82" s="367"/>
      <c r="C82" s="367"/>
      <c r="D82" s="368" t="e">
        <f t="shared" si="1"/>
        <v>#DIV/0!</v>
      </c>
      <c r="E82" s="364"/>
    </row>
    <row r="83" spans="1:5">
      <c r="A83" s="369" t="s">
        <v>115</v>
      </c>
      <c r="B83" s="367">
        <v>1035</v>
      </c>
      <c r="C83" s="367">
        <v>1200</v>
      </c>
      <c r="D83" s="368">
        <f t="shared" si="1"/>
        <v>115.94202898550725</v>
      </c>
      <c r="E83" s="364"/>
    </row>
    <row r="84" spans="1:5">
      <c r="A84" s="278" t="s">
        <v>116</v>
      </c>
      <c r="B84" s="215">
        <f>SUM(B85:B92)</f>
        <v>522</v>
      </c>
      <c r="C84" s="215">
        <f>SUM(C85:C92)</f>
        <v>450</v>
      </c>
      <c r="D84" s="365">
        <f t="shared" si="1"/>
        <v>86.206896551724128</v>
      </c>
      <c r="E84" s="364"/>
    </row>
    <row r="85" spans="1:5">
      <c r="A85" s="366" t="s">
        <v>64</v>
      </c>
      <c r="B85" s="367">
        <v>271</v>
      </c>
      <c r="C85" s="367">
        <v>240</v>
      </c>
      <c r="D85" s="368">
        <f t="shared" si="1"/>
        <v>88.560885608856083</v>
      </c>
      <c r="E85" s="364"/>
    </row>
    <row r="86" spans="1:5">
      <c r="A86" s="366" t="s">
        <v>65</v>
      </c>
      <c r="B86" s="367"/>
      <c r="C86" s="367"/>
      <c r="D86" s="368" t="e">
        <f t="shared" si="1"/>
        <v>#DIV/0!</v>
      </c>
      <c r="E86" s="364"/>
    </row>
    <row r="87" spans="1:5">
      <c r="A87" s="366" t="s">
        <v>66</v>
      </c>
      <c r="B87" s="367"/>
      <c r="C87" s="367"/>
      <c r="D87" s="368" t="e">
        <f t="shared" si="1"/>
        <v>#DIV/0!</v>
      </c>
      <c r="E87" s="364"/>
    </row>
    <row r="88" spans="1:5">
      <c r="A88" s="371" t="s">
        <v>117</v>
      </c>
      <c r="B88" s="367"/>
      <c r="C88" s="367"/>
      <c r="D88" s="368" t="e">
        <f t="shared" si="1"/>
        <v>#DIV/0!</v>
      </c>
      <c r="E88" s="364"/>
    </row>
    <row r="89" spans="1:5">
      <c r="A89" s="369" t="s">
        <v>118</v>
      </c>
      <c r="B89" s="367"/>
      <c r="C89" s="367"/>
      <c r="D89" s="368" t="e">
        <f t="shared" si="1"/>
        <v>#DIV/0!</v>
      </c>
      <c r="E89" s="364"/>
    </row>
    <row r="90" spans="1:5">
      <c r="A90" s="369" t="s">
        <v>106</v>
      </c>
      <c r="B90" s="367"/>
      <c r="C90" s="367"/>
      <c r="D90" s="368" t="e">
        <f t="shared" si="1"/>
        <v>#DIV/0!</v>
      </c>
      <c r="E90" s="364"/>
    </row>
    <row r="91" spans="1:5">
      <c r="A91" s="369" t="s">
        <v>73</v>
      </c>
      <c r="B91" s="367">
        <v>45</v>
      </c>
      <c r="C91" s="367">
        <v>45</v>
      </c>
      <c r="D91" s="368">
        <f t="shared" si="1"/>
        <v>100</v>
      </c>
      <c r="E91" s="364"/>
    </row>
    <row r="92" spans="1:5">
      <c r="A92" s="216" t="s">
        <v>119</v>
      </c>
      <c r="B92" s="367">
        <v>206</v>
      </c>
      <c r="C92" s="367">
        <v>165</v>
      </c>
      <c r="D92" s="368">
        <f t="shared" si="1"/>
        <v>80.097087378640779</v>
      </c>
      <c r="E92" s="364"/>
    </row>
    <row r="93" spans="1:5">
      <c r="A93" s="274" t="s">
        <v>120</v>
      </c>
      <c r="B93" s="215">
        <f>SUM(B94:B105)</f>
        <v>0</v>
      </c>
      <c r="C93" s="215">
        <f>SUM(C94:C105)</f>
        <v>0</v>
      </c>
      <c r="D93" s="365" t="e">
        <f t="shared" si="1"/>
        <v>#DIV/0!</v>
      </c>
      <c r="E93" s="364"/>
    </row>
    <row r="94" spans="1:5">
      <c r="A94" s="366" t="s">
        <v>64</v>
      </c>
      <c r="B94" s="367"/>
      <c r="C94" s="367"/>
      <c r="D94" s="368" t="e">
        <f t="shared" si="1"/>
        <v>#DIV/0!</v>
      </c>
      <c r="E94" s="364"/>
    </row>
    <row r="95" spans="1:5">
      <c r="A95" s="369" t="s">
        <v>65</v>
      </c>
      <c r="B95" s="367"/>
      <c r="C95" s="367"/>
      <c r="D95" s="368" t="e">
        <f t="shared" si="1"/>
        <v>#DIV/0!</v>
      </c>
      <c r="E95" s="364"/>
    </row>
    <row r="96" spans="1:5">
      <c r="A96" s="369" t="s">
        <v>66</v>
      </c>
      <c r="B96" s="367"/>
      <c r="C96" s="367"/>
      <c r="D96" s="368" t="e">
        <f t="shared" si="1"/>
        <v>#DIV/0!</v>
      </c>
      <c r="E96" s="364"/>
    </row>
    <row r="97" spans="1:5">
      <c r="A97" s="366" t="s">
        <v>121</v>
      </c>
      <c r="B97" s="367"/>
      <c r="C97" s="367"/>
      <c r="D97" s="368" t="e">
        <f t="shared" si="1"/>
        <v>#DIV/0!</v>
      </c>
      <c r="E97" s="364"/>
    </row>
    <row r="98" spans="1:5">
      <c r="A98" s="366" t="s">
        <v>122</v>
      </c>
      <c r="B98" s="367"/>
      <c r="C98" s="367"/>
      <c r="D98" s="368" t="e">
        <f t="shared" si="1"/>
        <v>#DIV/0!</v>
      </c>
      <c r="E98" s="364"/>
    </row>
    <row r="99" spans="1:5">
      <c r="A99" s="366" t="s">
        <v>106</v>
      </c>
      <c r="B99" s="367"/>
      <c r="C99" s="367"/>
      <c r="D99" s="368" t="e">
        <f t="shared" si="1"/>
        <v>#DIV/0!</v>
      </c>
      <c r="E99" s="364"/>
    </row>
    <row r="100" spans="1:5">
      <c r="A100" s="366" t="s">
        <v>123</v>
      </c>
      <c r="B100" s="367"/>
      <c r="C100" s="367"/>
      <c r="D100" s="368" t="e">
        <f t="shared" si="1"/>
        <v>#DIV/0!</v>
      </c>
      <c r="E100" s="364"/>
    </row>
    <row r="101" spans="1:5">
      <c r="A101" s="366" t="s">
        <v>124</v>
      </c>
      <c r="B101" s="367"/>
      <c r="C101" s="367"/>
      <c r="D101" s="368" t="e">
        <f t="shared" si="1"/>
        <v>#DIV/0!</v>
      </c>
      <c r="E101" s="364"/>
    </row>
    <row r="102" spans="1:5">
      <c r="A102" s="366" t="s">
        <v>125</v>
      </c>
      <c r="B102" s="367"/>
      <c r="C102" s="367"/>
      <c r="D102" s="368" t="e">
        <f t="shared" si="1"/>
        <v>#DIV/0!</v>
      </c>
      <c r="E102" s="364"/>
    </row>
    <row r="103" spans="1:5">
      <c r="A103" s="366" t="s">
        <v>126</v>
      </c>
      <c r="B103" s="367"/>
      <c r="C103" s="367"/>
      <c r="D103" s="368" t="e">
        <f t="shared" si="1"/>
        <v>#DIV/0!</v>
      </c>
      <c r="E103" s="364"/>
    </row>
    <row r="104" spans="1:5">
      <c r="A104" s="369" t="s">
        <v>73</v>
      </c>
      <c r="B104" s="367"/>
      <c r="C104" s="367"/>
      <c r="D104" s="368" t="e">
        <f t="shared" si="1"/>
        <v>#DIV/0!</v>
      </c>
      <c r="E104" s="364"/>
    </row>
    <row r="105" spans="1:5">
      <c r="A105" s="369" t="s">
        <v>127</v>
      </c>
      <c r="B105" s="367"/>
      <c r="C105" s="367"/>
      <c r="D105" s="368" t="e">
        <f t="shared" si="1"/>
        <v>#DIV/0!</v>
      </c>
      <c r="E105" s="364"/>
    </row>
    <row r="106" spans="1:5">
      <c r="A106" s="278" t="s">
        <v>128</v>
      </c>
      <c r="B106" s="215">
        <f>SUM(B107:B115)</f>
        <v>1027</v>
      </c>
      <c r="C106" s="215">
        <f>SUM(C107:C115)</f>
        <v>970</v>
      </c>
      <c r="D106" s="365">
        <f t="shared" si="1"/>
        <v>94.449853943524829</v>
      </c>
      <c r="E106" s="364"/>
    </row>
    <row r="107" spans="1:5">
      <c r="A107" s="369" t="s">
        <v>64</v>
      </c>
      <c r="B107" s="367">
        <v>581</v>
      </c>
      <c r="C107" s="367">
        <v>550</v>
      </c>
      <c r="D107" s="368">
        <f t="shared" si="1"/>
        <v>94.664371772805509</v>
      </c>
      <c r="E107" s="364"/>
    </row>
    <row r="108" spans="1:5">
      <c r="A108" s="366" t="s">
        <v>65</v>
      </c>
      <c r="B108" s="367"/>
      <c r="C108" s="367"/>
      <c r="D108" s="368" t="e">
        <f t="shared" si="1"/>
        <v>#DIV/0!</v>
      </c>
      <c r="E108" s="364"/>
    </row>
    <row r="109" spans="1:5">
      <c r="A109" s="366" t="s">
        <v>66</v>
      </c>
      <c r="B109" s="367"/>
      <c r="C109" s="367"/>
      <c r="D109" s="368" t="e">
        <f t="shared" si="1"/>
        <v>#DIV/0!</v>
      </c>
      <c r="E109" s="364"/>
    </row>
    <row r="110" spans="1:5">
      <c r="A110" s="366" t="s">
        <v>129</v>
      </c>
      <c r="B110" s="367"/>
      <c r="C110" s="367"/>
      <c r="D110" s="368" t="e">
        <f t="shared" si="1"/>
        <v>#DIV/0!</v>
      </c>
      <c r="E110" s="364"/>
    </row>
    <row r="111" spans="1:5">
      <c r="A111" s="369" t="s">
        <v>130</v>
      </c>
      <c r="B111" s="367"/>
      <c r="C111" s="367"/>
      <c r="D111" s="368" t="e">
        <f t="shared" si="1"/>
        <v>#DIV/0!</v>
      </c>
      <c r="E111" s="364"/>
    </row>
    <row r="112" spans="1:5">
      <c r="A112" s="369" t="s">
        <v>131</v>
      </c>
      <c r="B112" s="367"/>
      <c r="C112" s="367"/>
      <c r="D112" s="368" t="e">
        <f t="shared" si="1"/>
        <v>#DIV/0!</v>
      </c>
      <c r="E112" s="364"/>
    </row>
    <row r="113" spans="1:5">
      <c r="A113" s="366" t="s">
        <v>132</v>
      </c>
      <c r="B113" s="367"/>
      <c r="C113" s="367"/>
      <c r="D113" s="368" t="e">
        <f t="shared" si="1"/>
        <v>#DIV/0!</v>
      </c>
      <c r="E113" s="364"/>
    </row>
    <row r="114" spans="1:5">
      <c r="A114" s="371" t="s">
        <v>73</v>
      </c>
      <c r="B114" s="367">
        <v>162</v>
      </c>
      <c r="C114" s="367">
        <v>160</v>
      </c>
      <c r="D114" s="368">
        <f t="shared" si="1"/>
        <v>98.76543209876543</v>
      </c>
      <c r="E114" s="364"/>
    </row>
    <row r="115" spans="1:5">
      <c r="A115" s="369" t="s">
        <v>133</v>
      </c>
      <c r="B115" s="367">
        <v>284</v>
      </c>
      <c r="C115" s="367">
        <v>260</v>
      </c>
      <c r="D115" s="368">
        <f t="shared" si="1"/>
        <v>91.549295774647888</v>
      </c>
      <c r="E115" s="364"/>
    </row>
    <row r="116" spans="1:5">
      <c r="A116" s="372" t="s">
        <v>134</v>
      </c>
      <c r="B116" s="215">
        <f>SUM(B117:B124)</f>
        <v>1493</v>
      </c>
      <c r="C116" s="215">
        <f>SUM(C117:C124)</f>
        <v>1100</v>
      </c>
      <c r="D116" s="365">
        <f t="shared" si="1"/>
        <v>73.677160080375074</v>
      </c>
      <c r="E116" s="364"/>
    </row>
    <row r="117" spans="1:5">
      <c r="A117" s="366" t="s">
        <v>64</v>
      </c>
      <c r="B117" s="367">
        <v>818</v>
      </c>
      <c r="C117" s="367">
        <v>600</v>
      </c>
      <c r="D117" s="368">
        <f t="shared" si="1"/>
        <v>73.349633251833751</v>
      </c>
      <c r="E117" s="364"/>
    </row>
    <row r="118" spans="1:5">
      <c r="A118" s="366" t="s">
        <v>65</v>
      </c>
      <c r="B118" s="367">
        <v>46</v>
      </c>
      <c r="C118" s="367"/>
      <c r="D118" s="368">
        <f t="shared" si="1"/>
        <v>0</v>
      </c>
      <c r="E118" s="364"/>
    </row>
    <row r="119" spans="1:5">
      <c r="A119" s="366" t="s">
        <v>66</v>
      </c>
      <c r="B119" s="367"/>
      <c r="C119" s="367"/>
      <c r="D119" s="368" t="e">
        <f t="shared" si="1"/>
        <v>#DIV/0!</v>
      </c>
      <c r="E119" s="364"/>
    </row>
    <row r="120" spans="1:5">
      <c r="A120" s="369" t="s">
        <v>135</v>
      </c>
      <c r="B120" s="367"/>
      <c r="C120" s="367"/>
      <c r="D120" s="368" t="e">
        <f t="shared" si="1"/>
        <v>#DIV/0!</v>
      </c>
      <c r="E120" s="364"/>
    </row>
    <row r="121" spans="1:5">
      <c r="A121" s="369" t="s">
        <v>136</v>
      </c>
      <c r="B121" s="367"/>
      <c r="C121" s="367"/>
      <c r="D121" s="368" t="e">
        <f t="shared" si="1"/>
        <v>#DIV/0!</v>
      </c>
      <c r="E121" s="364"/>
    </row>
    <row r="122" spans="1:5">
      <c r="A122" s="369" t="s">
        <v>137</v>
      </c>
      <c r="B122" s="367"/>
      <c r="C122" s="367"/>
      <c r="D122" s="368" t="e">
        <f t="shared" si="1"/>
        <v>#DIV/0!</v>
      </c>
      <c r="E122" s="364"/>
    </row>
    <row r="123" spans="1:5">
      <c r="A123" s="366" t="s">
        <v>73</v>
      </c>
      <c r="B123" s="367"/>
      <c r="C123" s="367"/>
      <c r="D123" s="368" t="e">
        <f t="shared" si="1"/>
        <v>#DIV/0!</v>
      </c>
      <c r="E123" s="364"/>
    </row>
    <row r="124" spans="1:5">
      <c r="A124" s="366" t="s">
        <v>138</v>
      </c>
      <c r="B124" s="367">
        <v>629</v>
      </c>
      <c r="C124" s="367">
        <v>500</v>
      </c>
      <c r="D124" s="368">
        <f t="shared" si="1"/>
        <v>79.491255961844203</v>
      </c>
      <c r="E124" s="364"/>
    </row>
    <row r="125" spans="1:5">
      <c r="A125" s="215" t="s">
        <v>139</v>
      </c>
      <c r="B125" s="215">
        <f>SUM(B126:B135)</f>
        <v>472</v>
      </c>
      <c r="C125" s="215">
        <f>SUM(C126:C135)</f>
        <v>1250</v>
      </c>
      <c r="D125" s="365">
        <f t="shared" si="1"/>
        <v>264.83050847457628</v>
      </c>
      <c r="E125" s="364"/>
    </row>
    <row r="126" spans="1:5">
      <c r="A126" s="366" t="s">
        <v>64</v>
      </c>
      <c r="B126" s="367"/>
      <c r="C126" s="367"/>
      <c r="D126" s="368" t="e">
        <f t="shared" si="1"/>
        <v>#DIV/0!</v>
      </c>
      <c r="E126" s="364"/>
    </row>
    <row r="127" spans="1:5">
      <c r="A127" s="366" t="s">
        <v>65</v>
      </c>
      <c r="B127" s="367"/>
      <c r="C127" s="367"/>
      <c r="D127" s="368" t="e">
        <f t="shared" si="1"/>
        <v>#DIV/0!</v>
      </c>
      <c r="E127" s="364"/>
    </row>
    <row r="128" spans="1:5">
      <c r="A128" s="366" t="s">
        <v>66</v>
      </c>
      <c r="B128" s="367"/>
      <c r="C128" s="367"/>
      <c r="D128" s="368" t="e">
        <f t="shared" si="1"/>
        <v>#DIV/0!</v>
      </c>
      <c r="E128" s="364"/>
    </row>
    <row r="129" spans="1:5">
      <c r="A129" s="369" t="s">
        <v>140</v>
      </c>
      <c r="B129" s="367"/>
      <c r="C129" s="367"/>
      <c r="D129" s="368" t="e">
        <f t="shared" si="1"/>
        <v>#DIV/0!</v>
      </c>
      <c r="E129" s="364"/>
    </row>
    <row r="130" spans="1:5">
      <c r="A130" s="369" t="s">
        <v>141</v>
      </c>
      <c r="B130" s="367"/>
      <c r="C130" s="367"/>
      <c r="D130" s="368" t="e">
        <f t="shared" si="1"/>
        <v>#DIV/0!</v>
      </c>
      <c r="E130" s="364"/>
    </row>
    <row r="131" spans="1:5">
      <c r="A131" s="369" t="s">
        <v>142</v>
      </c>
      <c r="B131" s="367"/>
      <c r="C131" s="367"/>
      <c r="D131" s="368" t="e">
        <f t="shared" si="1"/>
        <v>#DIV/0!</v>
      </c>
      <c r="E131" s="364"/>
    </row>
    <row r="132" spans="1:5">
      <c r="A132" s="366" t="s">
        <v>143</v>
      </c>
      <c r="B132" s="367"/>
      <c r="C132" s="367"/>
      <c r="D132" s="368" t="e">
        <f t="shared" si="1"/>
        <v>#DIV/0!</v>
      </c>
      <c r="E132" s="364"/>
    </row>
    <row r="133" spans="1:5">
      <c r="A133" s="366" t="s">
        <v>144</v>
      </c>
      <c r="B133" s="367">
        <v>472</v>
      </c>
      <c r="C133" s="367">
        <v>1250</v>
      </c>
      <c r="D133" s="368">
        <f t="shared" ref="D133:D196" si="2">C133/B133*100</f>
        <v>264.83050847457628</v>
      </c>
      <c r="E133" s="364"/>
    </row>
    <row r="134" spans="1:5">
      <c r="A134" s="366" t="s">
        <v>73</v>
      </c>
      <c r="B134" s="367"/>
      <c r="C134" s="367"/>
      <c r="D134" s="368" t="e">
        <f t="shared" si="2"/>
        <v>#DIV/0!</v>
      </c>
      <c r="E134" s="364"/>
    </row>
    <row r="135" spans="1:5">
      <c r="A135" s="369" t="s">
        <v>145</v>
      </c>
      <c r="B135" s="367"/>
      <c r="C135" s="367"/>
      <c r="D135" s="368" t="e">
        <f t="shared" si="2"/>
        <v>#DIV/0!</v>
      </c>
      <c r="E135" s="364"/>
    </row>
    <row r="136" spans="1:5">
      <c r="A136" s="278" t="s">
        <v>146</v>
      </c>
      <c r="B136" s="215">
        <f>SUM(B137:B148)</f>
        <v>0</v>
      </c>
      <c r="C136" s="215">
        <f>SUM(C137:C148)</f>
        <v>0</v>
      </c>
      <c r="D136" s="365" t="e">
        <f t="shared" si="2"/>
        <v>#DIV/0!</v>
      </c>
      <c r="E136" s="364"/>
    </row>
    <row r="137" spans="1:5">
      <c r="A137" s="369" t="s">
        <v>64</v>
      </c>
      <c r="B137" s="367"/>
      <c r="C137" s="367"/>
      <c r="D137" s="368" t="e">
        <f t="shared" si="2"/>
        <v>#DIV/0!</v>
      </c>
      <c r="E137" s="364"/>
    </row>
    <row r="138" spans="1:5">
      <c r="A138" s="216" t="s">
        <v>65</v>
      </c>
      <c r="B138" s="367"/>
      <c r="C138" s="367"/>
      <c r="D138" s="368" t="e">
        <f t="shared" si="2"/>
        <v>#DIV/0!</v>
      </c>
      <c r="E138" s="364"/>
    </row>
    <row r="139" spans="1:5">
      <c r="A139" s="366" t="s">
        <v>66</v>
      </c>
      <c r="B139" s="367"/>
      <c r="C139" s="367"/>
      <c r="D139" s="368" t="e">
        <f t="shared" si="2"/>
        <v>#DIV/0!</v>
      </c>
      <c r="E139" s="364"/>
    </row>
    <row r="140" spans="1:5">
      <c r="A140" s="366" t="s">
        <v>147</v>
      </c>
      <c r="B140" s="367"/>
      <c r="C140" s="367"/>
      <c r="D140" s="368" t="e">
        <f t="shared" si="2"/>
        <v>#DIV/0!</v>
      </c>
      <c r="E140" s="364"/>
    </row>
    <row r="141" spans="1:5">
      <c r="A141" s="366" t="s">
        <v>148</v>
      </c>
      <c r="B141" s="367"/>
      <c r="C141" s="367"/>
      <c r="D141" s="368" t="e">
        <f t="shared" si="2"/>
        <v>#DIV/0!</v>
      </c>
      <c r="E141" s="364"/>
    </row>
    <row r="142" spans="1:5">
      <c r="A142" s="371" t="s">
        <v>149</v>
      </c>
      <c r="B142" s="367"/>
      <c r="C142" s="367"/>
      <c r="D142" s="368" t="e">
        <f t="shared" si="2"/>
        <v>#DIV/0!</v>
      </c>
      <c r="E142" s="364"/>
    </row>
    <row r="143" spans="1:5">
      <c r="A143" s="369" t="s">
        <v>150</v>
      </c>
      <c r="B143" s="367"/>
      <c r="C143" s="367"/>
      <c r="D143" s="368" t="e">
        <f t="shared" si="2"/>
        <v>#DIV/0!</v>
      </c>
      <c r="E143" s="364"/>
    </row>
    <row r="144" spans="1:5">
      <c r="A144" s="366" t="s">
        <v>151</v>
      </c>
      <c r="B144" s="367"/>
      <c r="C144" s="367"/>
      <c r="D144" s="368" t="e">
        <f t="shared" si="2"/>
        <v>#DIV/0!</v>
      </c>
      <c r="E144" s="364"/>
    </row>
    <row r="145" spans="1:5">
      <c r="A145" s="366" t="s">
        <v>152</v>
      </c>
      <c r="B145" s="367"/>
      <c r="C145" s="367"/>
      <c r="D145" s="368" t="e">
        <f t="shared" si="2"/>
        <v>#DIV/0!</v>
      </c>
      <c r="E145" s="364"/>
    </row>
    <row r="146" spans="1:5">
      <c r="A146" s="366" t="s">
        <v>153</v>
      </c>
      <c r="B146" s="367"/>
      <c r="C146" s="367"/>
      <c r="D146" s="368" t="e">
        <f t="shared" si="2"/>
        <v>#DIV/0!</v>
      </c>
      <c r="E146" s="364"/>
    </row>
    <row r="147" spans="1:5">
      <c r="A147" s="366" t="s">
        <v>73</v>
      </c>
      <c r="B147" s="367"/>
      <c r="C147" s="367"/>
      <c r="D147" s="368" t="e">
        <f t="shared" si="2"/>
        <v>#DIV/0!</v>
      </c>
      <c r="E147" s="364"/>
    </row>
    <row r="148" spans="1:5">
      <c r="A148" s="366" t="s">
        <v>154</v>
      </c>
      <c r="B148" s="367"/>
      <c r="C148" s="367"/>
      <c r="D148" s="368" t="e">
        <f t="shared" si="2"/>
        <v>#DIV/0!</v>
      </c>
      <c r="E148" s="364"/>
    </row>
    <row r="149" spans="1:5">
      <c r="A149" s="274" t="s">
        <v>155</v>
      </c>
      <c r="B149" s="215">
        <f>SUM(B150:B155)</f>
        <v>140</v>
      </c>
      <c r="C149" s="215">
        <f>SUM(C150:C155)</f>
        <v>75</v>
      </c>
      <c r="D149" s="365">
        <f t="shared" si="2"/>
        <v>53.571428571428569</v>
      </c>
      <c r="E149" s="364"/>
    </row>
    <row r="150" spans="1:5">
      <c r="A150" s="366" t="s">
        <v>64</v>
      </c>
      <c r="B150" s="367"/>
      <c r="C150" s="367"/>
      <c r="D150" s="368" t="e">
        <f t="shared" si="2"/>
        <v>#DIV/0!</v>
      </c>
      <c r="E150" s="364"/>
    </row>
    <row r="151" spans="1:5">
      <c r="A151" s="366" t="s">
        <v>65</v>
      </c>
      <c r="B151" s="367"/>
      <c r="C151" s="367"/>
      <c r="D151" s="368" t="e">
        <f t="shared" si="2"/>
        <v>#DIV/0!</v>
      </c>
      <c r="E151" s="364"/>
    </row>
    <row r="152" spans="1:5">
      <c r="A152" s="369" t="s">
        <v>66</v>
      </c>
      <c r="B152" s="367"/>
      <c r="C152" s="367"/>
      <c r="D152" s="368" t="e">
        <f t="shared" si="2"/>
        <v>#DIV/0!</v>
      </c>
      <c r="E152" s="364"/>
    </row>
    <row r="153" spans="1:5">
      <c r="A153" s="369" t="s">
        <v>156</v>
      </c>
      <c r="B153" s="367"/>
      <c r="C153" s="367"/>
      <c r="D153" s="368" t="e">
        <f t="shared" si="2"/>
        <v>#DIV/0!</v>
      </c>
      <c r="E153" s="364"/>
    </row>
    <row r="154" spans="1:5">
      <c r="A154" s="369" t="s">
        <v>73</v>
      </c>
      <c r="B154" s="367"/>
      <c r="C154" s="367"/>
      <c r="D154" s="368" t="e">
        <f t="shared" si="2"/>
        <v>#DIV/0!</v>
      </c>
      <c r="E154" s="364"/>
    </row>
    <row r="155" spans="1:5">
      <c r="A155" s="216" t="s">
        <v>157</v>
      </c>
      <c r="B155" s="367">
        <v>140</v>
      </c>
      <c r="C155" s="367">
        <v>75</v>
      </c>
      <c r="D155" s="368">
        <f t="shared" si="2"/>
        <v>53.571428571428569</v>
      </c>
      <c r="E155" s="364"/>
    </row>
    <row r="156" spans="1:5">
      <c r="A156" s="274" t="s">
        <v>158</v>
      </c>
      <c r="B156" s="215">
        <f>SUM(B157:B163)</f>
        <v>0</v>
      </c>
      <c r="C156" s="215">
        <f>SUM(C157:C163)</f>
        <v>0</v>
      </c>
      <c r="D156" s="365" t="e">
        <f t="shared" si="2"/>
        <v>#DIV/0!</v>
      </c>
      <c r="E156" s="364"/>
    </row>
    <row r="157" spans="1:5">
      <c r="A157" s="366" t="s">
        <v>64</v>
      </c>
      <c r="B157" s="367"/>
      <c r="C157" s="367"/>
      <c r="D157" s="368" t="e">
        <f t="shared" si="2"/>
        <v>#DIV/0!</v>
      </c>
      <c r="E157" s="364"/>
    </row>
    <row r="158" spans="1:5">
      <c r="A158" s="369" t="s">
        <v>65</v>
      </c>
      <c r="B158" s="367"/>
      <c r="C158" s="367"/>
      <c r="D158" s="368" t="e">
        <f t="shared" si="2"/>
        <v>#DIV/0!</v>
      </c>
      <c r="E158" s="364"/>
    </row>
    <row r="159" spans="1:5">
      <c r="A159" s="369" t="s">
        <v>66</v>
      </c>
      <c r="B159" s="367"/>
      <c r="C159" s="367"/>
      <c r="D159" s="368" t="e">
        <f t="shared" si="2"/>
        <v>#DIV/0!</v>
      </c>
      <c r="E159" s="364"/>
    </row>
    <row r="160" spans="1:5">
      <c r="A160" s="369" t="s">
        <v>159</v>
      </c>
      <c r="B160" s="367"/>
      <c r="C160" s="367"/>
      <c r="D160" s="368" t="e">
        <f t="shared" si="2"/>
        <v>#DIV/0!</v>
      </c>
      <c r="E160" s="364"/>
    </row>
    <row r="161" spans="1:5">
      <c r="A161" s="216" t="s">
        <v>160</v>
      </c>
      <c r="B161" s="367"/>
      <c r="C161" s="367"/>
      <c r="D161" s="368" t="e">
        <f t="shared" si="2"/>
        <v>#DIV/0!</v>
      </c>
      <c r="E161" s="364"/>
    </row>
    <row r="162" spans="1:5">
      <c r="A162" s="366" t="s">
        <v>73</v>
      </c>
      <c r="B162" s="367"/>
      <c r="C162" s="367"/>
      <c r="D162" s="368" t="e">
        <f t="shared" si="2"/>
        <v>#DIV/0!</v>
      </c>
      <c r="E162" s="364"/>
    </row>
    <row r="163" spans="1:5">
      <c r="A163" s="366" t="s">
        <v>161</v>
      </c>
      <c r="B163" s="367"/>
      <c r="C163" s="367"/>
      <c r="D163" s="368" t="e">
        <f t="shared" si="2"/>
        <v>#DIV/0!</v>
      </c>
      <c r="E163" s="364"/>
    </row>
    <row r="164" spans="1:5">
      <c r="A164" s="278" t="s">
        <v>162</v>
      </c>
      <c r="B164" s="215">
        <f>SUM(B165:B169)</f>
        <v>208</v>
      </c>
      <c r="C164" s="215">
        <f>SUM(C165:C169)</f>
        <v>180</v>
      </c>
      <c r="D164" s="365">
        <f t="shared" si="2"/>
        <v>86.538461538461547</v>
      </c>
      <c r="E164" s="364"/>
    </row>
    <row r="165" spans="1:5">
      <c r="A165" s="369" t="s">
        <v>64</v>
      </c>
      <c r="B165" s="367"/>
      <c r="C165" s="367"/>
      <c r="D165" s="368" t="e">
        <f t="shared" si="2"/>
        <v>#DIV/0!</v>
      </c>
      <c r="E165" s="364"/>
    </row>
    <row r="166" spans="1:5">
      <c r="A166" s="369" t="s">
        <v>65</v>
      </c>
      <c r="B166" s="367"/>
      <c r="C166" s="367"/>
      <c r="D166" s="368" t="e">
        <f t="shared" si="2"/>
        <v>#DIV/0!</v>
      </c>
      <c r="E166" s="364"/>
    </row>
    <row r="167" spans="1:5">
      <c r="A167" s="366" t="s">
        <v>66</v>
      </c>
      <c r="B167" s="367"/>
      <c r="C167" s="367"/>
      <c r="D167" s="368" t="e">
        <f t="shared" si="2"/>
        <v>#DIV/0!</v>
      </c>
      <c r="E167" s="364"/>
    </row>
    <row r="168" spans="1:5">
      <c r="A168" s="370" t="s">
        <v>163</v>
      </c>
      <c r="B168" s="367">
        <v>208</v>
      </c>
      <c r="C168" s="367">
        <v>180</v>
      </c>
      <c r="D168" s="368">
        <f t="shared" si="2"/>
        <v>86.538461538461547</v>
      </c>
      <c r="E168" s="364"/>
    </row>
    <row r="169" spans="1:5">
      <c r="A169" s="366" t="s">
        <v>164</v>
      </c>
      <c r="B169" s="367"/>
      <c r="C169" s="367"/>
      <c r="D169" s="368" t="e">
        <f t="shared" si="2"/>
        <v>#DIV/0!</v>
      </c>
      <c r="E169" s="364"/>
    </row>
    <row r="170" spans="1:5">
      <c r="A170" s="278" t="s">
        <v>165</v>
      </c>
      <c r="B170" s="215">
        <f>SUM(B171:B176)</f>
        <v>99</v>
      </c>
      <c r="C170" s="215">
        <f>SUM(C171:C176)</f>
        <v>100</v>
      </c>
      <c r="D170" s="365">
        <f t="shared" si="2"/>
        <v>101.01010101010101</v>
      </c>
      <c r="E170" s="364"/>
    </row>
    <row r="171" spans="1:5">
      <c r="A171" s="369" t="s">
        <v>64</v>
      </c>
      <c r="B171" s="367">
        <v>48</v>
      </c>
      <c r="C171" s="367">
        <v>50</v>
      </c>
      <c r="D171" s="368">
        <f t="shared" si="2"/>
        <v>104.16666666666667</v>
      </c>
      <c r="E171" s="364"/>
    </row>
    <row r="172" spans="1:5">
      <c r="A172" s="369" t="s">
        <v>65</v>
      </c>
      <c r="B172" s="367"/>
      <c r="C172" s="367"/>
      <c r="D172" s="368" t="e">
        <f t="shared" si="2"/>
        <v>#DIV/0!</v>
      </c>
      <c r="E172" s="364"/>
    </row>
    <row r="173" spans="1:5">
      <c r="A173" s="216" t="s">
        <v>66</v>
      </c>
      <c r="B173" s="367"/>
      <c r="C173" s="367"/>
      <c r="D173" s="368" t="e">
        <f t="shared" si="2"/>
        <v>#DIV/0!</v>
      </c>
      <c r="E173" s="364"/>
    </row>
    <row r="174" spans="1:5">
      <c r="A174" s="366" t="s">
        <v>78</v>
      </c>
      <c r="B174" s="367"/>
      <c r="C174" s="367"/>
      <c r="D174" s="373" t="e">
        <f t="shared" si="2"/>
        <v>#DIV/0!</v>
      </c>
      <c r="E174" s="364"/>
    </row>
    <row r="175" spans="1:5">
      <c r="A175" s="366" t="s">
        <v>73</v>
      </c>
      <c r="B175" s="367"/>
      <c r="C175" s="367"/>
      <c r="D175" s="368" t="e">
        <f t="shared" si="2"/>
        <v>#DIV/0!</v>
      </c>
      <c r="E175" s="364"/>
    </row>
    <row r="176" spans="1:5">
      <c r="A176" s="366" t="s">
        <v>166</v>
      </c>
      <c r="B176" s="367">
        <v>51</v>
      </c>
      <c r="C176" s="367">
        <v>50</v>
      </c>
      <c r="D176" s="368">
        <f t="shared" si="2"/>
        <v>98.039215686274503</v>
      </c>
      <c r="E176" s="364"/>
    </row>
    <row r="177" spans="1:5">
      <c r="A177" s="278" t="s">
        <v>167</v>
      </c>
      <c r="B177" s="215">
        <f>SUM(B178:B183)</f>
        <v>489</v>
      </c>
      <c r="C177" s="215">
        <f>SUM(C178:C183)</f>
        <v>450</v>
      </c>
      <c r="D177" s="365">
        <f t="shared" si="2"/>
        <v>92.024539877300612</v>
      </c>
      <c r="E177" s="364"/>
    </row>
    <row r="178" spans="1:5">
      <c r="A178" s="369" t="s">
        <v>64</v>
      </c>
      <c r="B178" s="367">
        <v>489</v>
      </c>
      <c r="C178" s="367">
        <v>450</v>
      </c>
      <c r="D178" s="368">
        <f t="shared" si="2"/>
        <v>92.024539877300612</v>
      </c>
      <c r="E178" s="364"/>
    </row>
    <row r="179" spans="1:5">
      <c r="A179" s="369" t="s">
        <v>65</v>
      </c>
      <c r="B179" s="367"/>
      <c r="C179" s="367"/>
      <c r="D179" s="368" t="e">
        <f t="shared" si="2"/>
        <v>#DIV/0!</v>
      </c>
      <c r="E179" s="364"/>
    </row>
    <row r="180" spans="1:5">
      <c r="A180" s="366" t="s">
        <v>66</v>
      </c>
      <c r="B180" s="367"/>
      <c r="C180" s="367"/>
      <c r="D180" s="368" t="e">
        <f t="shared" si="2"/>
        <v>#DIV/0!</v>
      </c>
      <c r="E180" s="364"/>
    </row>
    <row r="181" spans="1:5">
      <c r="A181" s="366" t="s">
        <v>168</v>
      </c>
      <c r="B181" s="367"/>
      <c r="C181" s="367"/>
      <c r="D181" s="368" t="e">
        <f t="shared" si="2"/>
        <v>#DIV/0!</v>
      </c>
      <c r="E181" s="364"/>
    </row>
    <row r="182" spans="1:5">
      <c r="A182" s="369" t="s">
        <v>73</v>
      </c>
      <c r="B182" s="367"/>
      <c r="C182" s="367"/>
      <c r="D182" s="368" t="e">
        <f t="shared" si="2"/>
        <v>#DIV/0!</v>
      </c>
      <c r="E182" s="364"/>
    </row>
    <row r="183" spans="1:5">
      <c r="A183" s="369" t="s">
        <v>169</v>
      </c>
      <c r="B183" s="367"/>
      <c r="C183" s="367"/>
      <c r="D183" s="368" t="e">
        <f t="shared" si="2"/>
        <v>#DIV/0!</v>
      </c>
      <c r="E183" s="364"/>
    </row>
    <row r="184" spans="1:5">
      <c r="A184" s="278" t="s">
        <v>170</v>
      </c>
      <c r="B184" s="215">
        <f>SUM(B185:B190)</f>
        <v>490</v>
      </c>
      <c r="C184" s="215">
        <f>SUM(C185:C190)</f>
        <v>470</v>
      </c>
      <c r="D184" s="365">
        <f t="shared" si="2"/>
        <v>95.918367346938766</v>
      </c>
      <c r="E184" s="364"/>
    </row>
    <row r="185" spans="1:5">
      <c r="A185" s="369" t="s">
        <v>64</v>
      </c>
      <c r="B185" s="367">
        <v>476</v>
      </c>
      <c r="C185" s="367">
        <v>450</v>
      </c>
      <c r="D185" s="368">
        <f t="shared" si="2"/>
        <v>94.537815126050418</v>
      </c>
      <c r="E185" s="364"/>
    </row>
    <row r="186" spans="1:5">
      <c r="A186" s="366" t="s">
        <v>65</v>
      </c>
      <c r="B186" s="367"/>
      <c r="C186" s="367"/>
      <c r="D186" s="368" t="e">
        <f t="shared" si="2"/>
        <v>#DIV/0!</v>
      </c>
      <c r="E186" s="364"/>
    </row>
    <row r="187" spans="1:5">
      <c r="A187" s="366" t="s">
        <v>66</v>
      </c>
      <c r="B187" s="367"/>
      <c r="C187" s="367"/>
      <c r="D187" s="368" t="e">
        <f t="shared" si="2"/>
        <v>#DIV/0!</v>
      </c>
      <c r="E187" s="364"/>
    </row>
    <row r="188" spans="1:5">
      <c r="A188" s="366" t="s">
        <v>171</v>
      </c>
      <c r="B188" s="367"/>
      <c r="C188" s="367"/>
      <c r="D188" s="368" t="e">
        <f t="shared" si="2"/>
        <v>#DIV/0!</v>
      </c>
      <c r="E188" s="364"/>
    </row>
    <row r="189" spans="1:5">
      <c r="A189" s="369" t="s">
        <v>73</v>
      </c>
      <c r="B189" s="367"/>
      <c r="C189" s="367"/>
      <c r="D189" s="368" t="e">
        <f t="shared" si="2"/>
        <v>#DIV/0!</v>
      </c>
      <c r="E189" s="364"/>
    </row>
    <row r="190" spans="1:5">
      <c r="A190" s="369" t="s">
        <v>172</v>
      </c>
      <c r="B190" s="367">
        <v>14</v>
      </c>
      <c r="C190" s="367">
        <v>20</v>
      </c>
      <c r="D190" s="368">
        <f t="shared" si="2"/>
        <v>142.85714285714286</v>
      </c>
      <c r="E190" s="364"/>
    </row>
    <row r="191" spans="1:5">
      <c r="A191" s="278" t="s">
        <v>173</v>
      </c>
      <c r="B191" s="215">
        <f>SUM(B192:B197)</f>
        <v>703</v>
      </c>
      <c r="C191" s="215">
        <f>SUM(C192:C197)</f>
        <v>500</v>
      </c>
      <c r="D191" s="365">
        <f t="shared" si="2"/>
        <v>71.12375533428164</v>
      </c>
      <c r="E191" s="364"/>
    </row>
    <row r="192" spans="1:5">
      <c r="A192" s="366" t="s">
        <v>64</v>
      </c>
      <c r="B192" s="367">
        <v>304</v>
      </c>
      <c r="C192" s="367">
        <v>300</v>
      </c>
      <c r="D192" s="368">
        <f t="shared" si="2"/>
        <v>98.68421052631578</v>
      </c>
      <c r="E192" s="364"/>
    </row>
    <row r="193" spans="1:5">
      <c r="A193" s="366" t="s">
        <v>65</v>
      </c>
      <c r="B193" s="367">
        <v>115</v>
      </c>
      <c r="C193" s="367"/>
      <c r="D193" s="368">
        <f t="shared" si="2"/>
        <v>0</v>
      </c>
      <c r="E193" s="364"/>
    </row>
    <row r="194" spans="1:5">
      <c r="A194" s="366" t="s">
        <v>66</v>
      </c>
      <c r="B194" s="367"/>
      <c r="C194" s="367"/>
      <c r="D194" s="368" t="e">
        <f t="shared" si="2"/>
        <v>#DIV/0!</v>
      </c>
      <c r="E194" s="364"/>
    </row>
    <row r="195" spans="1:5">
      <c r="A195" s="366" t="s">
        <v>174</v>
      </c>
      <c r="B195" s="367"/>
      <c r="C195" s="367"/>
      <c r="D195" s="368" t="e">
        <f t="shared" si="2"/>
        <v>#DIV/0!</v>
      </c>
      <c r="E195" s="364"/>
    </row>
    <row r="196" spans="1:5">
      <c r="A196" s="366" t="s">
        <v>73</v>
      </c>
      <c r="B196" s="367">
        <v>130</v>
      </c>
      <c r="C196" s="367">
        <v>120</v>
      </c>
      <c r="D196" s="368">
        <f t="shared" si="2"/>
        <v>92.307692307692307</v>
      </c>
      <c r="E196" s="364"/>
    </row>
    <row r="197" spans="1:5">
      <c r="A197" s="369" t="s">
        <v>175</v>
      </c>
      <c r="B197" s="367">
        <v>154</v>
      </c>
      <c r="C197" s="367">
        <v>80</v>
      </c>
      <c r="D197" s="368">
        <f t="shared" ref="D197:D260" si="3">C197/B197*100</f>
        <v>51.94805194805194</v>
      </c>
      <c r="E197" s="364"/>
    </row>
    <row r="198" spans="1:5">
      <c r="A198" s="278" t="s">
        <v>176</v>
      </c>
      <c r="B198" s="215">
        <f>SUM(B199:B204)</f>
        <v>360</v>
      </c>
      <c r="C198" s="215">
        <f>SUM(C199:C204)</f>
        <v>320</v>
      </c>
      <c r="D198" s="365">
        <f t="shared" si="3"/>
        <v>88.888888888888886</v>
      </c>
      <c r="E198" s="364"/>
    </row>
    <row r="199" spans="1:5">
      <c r="A199" s="216" t="s">
        <v>64</v>
      </c>
      <c r="B199" s="367">
        <v>205</v>
      </c>
      <c r="C199" s="367">
        <v>200</v>
      </c>
      <c r="D199" s="368">
        <f t="shared" si="3"/>
        <v>97.560975609756099</v>
      </c>
      <c r="E199" s="364"/>
    </row>
    <row r="200" spans="1:5">
      <c r="A200" s="366" t="s">
        <v>65</v>
      </c>
      <c r="B200" s="367"/>
      <c r="C200" s="367"/>
      <c r="D200" s="368" t="e">
        <f t="shared" si="3"/>
        <v>#DIV/0!</v>
      </c>
      <c r="E200" s="364"/>
    </row>
    <row r="201" spans="1:5">
      <c r="A201" s="366" t="s">
        <v>66</v>
      </c>
      <c r="B201" s="367"/>
      <c r="C201" s="367"/>
      <c r="D201" s="368" t="e">
        <f t="shared" si="3"/>
        <v>#DIV/0!</v>
      </c>
      <c r="E201" s="364"/>
    </row>
    <row r="202" spans="1:5">
      <c r="A202" s="366" t="s">
        <v>177</v>
      </c>
      <c r="B202" s="367"/>
      <c r="C202" s="367"/>
      <c r="D202" s="368" t="e">
        <f t="shared" si="3"/>
        <v>#DIV/0!</v>
      </c>
      <c r="E202" s="364"/>
    </row>
    <row r="203" spans="1:5">
      <c r="A203" s="366" t="s">
        <v>73</v>
      </c>
      <c r="B203" s="367">
        <v>52</v>
      </c>
      <c r="C203" s="367">
        <v>50</v>
      </c>
      <c r="D203" s="368">
        <f t="shared" si="3"/>
        <v>96.15384615384616</v>
      </c>
      <c r="E203" s="364"/>
    </row>
    <row r="204" spans="1:5">
      <c r="A204" s="369" t="s">
        <v>178</v>
      </c>
      <c r="B204" s="367">
        <v>103</v>
      </c>
      <c r="C204" s="367">
        <v>70</v>
      </c>
      <c r="D204" s="368">
        <f t="shared" si="3"/>
        <v>67.961165048543691</v>
      </c>
      <c r="E204" s="364"/>
    </row>
    <row r="205" spans="1:5">
      <c r="A205" s="278" t="s">
        <v>179</v>
      </c>
      <c r="B205" s="215">
        <f>SUM(B206:B212)</f>
        <v>142</v>
      </c>
      <c r="C205" s="215">
        <f>SUM(C206:C212)</f>
        <v>135</v>
      </c>
      <c r="D205" s="365">
        <f t="shared" si="3"/>
        <v>95.070422535211264</v>
      </c>
      <c r="E205" s="364"/>
    </row>
    <row r="206" spans="1:5">
      <c r="A206" s="369" t="s">
        <v>64</v>
      </c>
      <c r="B206" s="367">
        <v>135</v>
      </c>
      <c r="C206" s="367">
        <v>130</v>
      </c>
      <c r="D206" s="368">
        <f t="shared" si="3"/>
        <v>96.296296296296291</v>
      </c>
      <c r="E206" s="364"/>
    </row>
    <row r="207" spans="1:5">
      <c r="A207" s="366" t="s">
        <v>65</v>
      </c>
      <c r="B207" s="367"/>
      <c r="C207" s="367"/>
      <c r="D207" s="368" t="e">
        <f t="shared" si="3"/>
        <v>#DIV/0!</v>
      </c>
      <c r="E207" s="364"/>
    </row>
    <row r="208" spans="1:5">
      <c r="A208" s="366" t="s">
        <v>66</v>
      </c>
      <c r="B208" s="367"/>
      <c r="C208" s="367"/>
      <c r="D208" s="368" t="e">
        <f t="shared" si="3"/>
        <v>#DIV/0!</v>
      </c>
      <c r="E208" s="364"/>
    </row>
    <row r="209" spans="1:5">
      <c r="A209" s="366" t="s">
        <v>180</v>
      </c>
      <c r="B209" s="367"/>
      <c r="C209" s="367"/>
      <c r="D209" s="368" t="e">
        <f t="shared" si="3"/>
        <v>#DIV/0!</v>
      </c>
      <c r="E209" s="364"/>
    </row>
    <row r="210" spans="1:5">
      <c r="A210" s="366" t="s">
        <v>181</v>
      </c>
      <c r="B210" s="367"/>
      <c r="C210" s="367"/>
      <c r="D210" s="368" t="e">
        <f t="shared" si="3"/>
        <v>#DIV/0!</v>
      </c>
      <c r="E210" s="364"/>
    </row>
    <row r="211" spans="1:5">
      <c r="A211" s="366" t="s">
        <v>73</v>
      </c>
      <c r="B211" s="367"/>
      <c r="C211" s="367"/>
      <c r="D211" s="373" t="e">
        <f t="shared" si="3"/>
        <v>#DIV/0!</v>
      </c>
      <c r="E211" s="374"/>
    </row>
    <row r="212" spans="1:5">
      <c r="A212" s="369" t="s">
        <v>182</v>
      </c>
      <c r="B212" s="367">
        <v>7</v>
      </c>
      <c r="C212" s="367">
        <v>5</v>
      </c>
      <c r="D212" s="373">
        <f t="shared" si="3"/>
        <v>71.428571428571431</v>
      </c>
      <c r="E212" s="374"/>
    </row>
    <row r="213" spans="1:5">
      <c r="A213" s="278" t="s">
        <v>183</v>
      </c>
      <c r="B213" s="375">
        <f>SUM(B214:B218)</f>
        <v>0</v>
      </c>
      <c r="C213" s="375">
        <f>SUM(C214:C218)</f>
        <v>0</v>
      </c>
      <c r="D213" s="376" t="e">
        <f t="shared" si="3"/>
        <v>#DIV/0!</v>
      </c>
      <c r="E213" s="374"/>
    </row>
    <row r="214" spans="1:5">
      <c r="A214" s="369" t="s">
        <v>64</v>
      </c>
      <c r="B214" s="377"/>
      <c r="C214" s="377"/>
      <c r="D214" s="368" t="e">
        <f t="shared" si="3"/>
        <v>#DIV/0!</v>
      </c>
      <c r="E214" s="364"/>
    </row>
    <row r="215" spans="1:5">
      <c r="A215" s="216" t="s">
        <v>65</v>
      </c>
      <c r="B215" s="377"/>
      <c r="C215" s="377"/>
      <c r="D215" s="368" t="e">
        <f t="shared" si="3"/>
        <v>#DIV/0!</v>
      </c>
      <c r="E215" s="364"/>
    </row>
    <row r="216" spans="1:5">
      <c r="A216" s="366" t="s">
        <v>66</v>
      </c>
      <c r="B216" s="377"/>
      <c r="C216" s="377"/>
      <c r="D216" s="368" t="e">
        <f t="shared" si="3"/>
        <v>#DIV/0!</v>
      </c>
      <c r="E216" s="364"/>
    </row>
    <row r="217" spans="1:5">
      <c r="A217" s="366" t="s">
        <v>73</v>
      </c>
      <c r="B217" s="377"/>
      <c r="C217" s="377"/>
      <c r="D217" s="368" t="e">
        <f t="shared" si="3"/>
        <v>#DIV/0!</v>
      </c>
      <c r="E217" s="364"/>
    </row>
    <row r="218" spans="1:5">
      <c r="A218" s="366" t="s">
        <v>184</v>
      </c>
      <c r="B218" s="377"/>
      <c r="C218" s="377"/>
      <c r="D218" s="368" t="e">
        <f t="shared" si="3"/>
        <v>#DIV/0!</v>
      </c>
      <c r="E218" s="364"/>
    </row>
    <row r="219" spans="1:5">
      <c r="A219" s="278" t="s">
        <v>185</v>
      </c>
      <c r="B219" s="130">
        <f>SUM(B220:B224)</f>
        <v>1740</v>
      </c>
      <c r="C219" s="130">
        <f>SUM(C220:C224)</f>
        <v>1270</v>
      </c>
      <c r="D219" s="365">
        <f t="shared" si="3"/>
        <v>72.988505747126439</v>
      </c>
      <c r="E219" s="364"/>
    </row>
    <row r="220" spans="1:5">
      <c r="A220" s="369" t="s">
        <v>64</v>
      </c>
      <c r="B220" s="367">
        <v>865</v>
      </c>
      <c r="C220" s="367">
        <v>850</v>
      </c>
      <c r="D220" s="368">
        <f t="shared" si="3"/>
        <v>98.265895953757223</v>
      </c>
      <c r="E220" s="364"/>
    </row>
    <row r="221" spans="1:5">
      <c r="A221" s="369" t="s">
        <v>65</v>
      </c>
      <c r="B221" s="367"/>
      <c r="C221" s="367"/>
      <c r="D221" s="368" t="e">
        <f t="shared" si="3"/>
        <v>#DIV/0!</v>
      </c>
      <c r="E221" s="364"/>
    </row>
    <row r="222" spans="1:5">
      <c r="A222" s="366" t="s">
        <v>66</v>
      </c>
      <c r="B222" s="367"/>
      <c r="C222" s="367"/>
      <c r="D222" s="368" t="e">
        <f t="shared" si="3"/>
        <v>#DIV/0!</v>
      </c>
      <c r="E222" s="364"/>
    </row>
    <row r="223" spans="1:5">
      <c r="A223" s="366" t="s">
        <v>73</v>
      </c>
      <c r="B223" s="367">
        <v>121</v>
      </c>
      <c r="C223" s="367">
        <v>120</v>
      </c>
      <c r="D223" s="368">
        <f t="shared" si="3"/>
        <v>99.173553719008268</v>
      </c>
      <c r="E223" s="364"/>
    </row>
    <row r="224" spans="1:5">
      <c r="A224" s="366" t="s">
        <v>186</v>
      </c>
      <c r="B224" s="367">
        <v>754</v>
      </c>
      <c r="C224" s="367">
        <v>300</v>
      </c>
      <c r="D224" s="368">
        <f t="shared" si="3"/>
        <v>39.787798408488065</v>
      </c>
      <c r="E224" s="364"/>
    </row>
    <row r="225" spans="1:5">
      <c r="A225" s="274" t="s">
        <v>187</v>
      </c>
      <c r="B225" s="378">
        <f>SUM(B226:B231)</f>
        <v>0</v>
      </c>
      <c r="C225" s="378">
        <f>SUM(C226:C231)</f>
        <v>0</v>
      </c>
      <c r="D225" s="365" t="e">
        <f t="shared" si="3"/>
        <v>#DIV/0!</v>
      </c>
      <c r="E225" s="364"/>
    </row>
    <row r="226" spans="1:5">
      <c r="A226" s="366" t="s">
        <v>64</v>
      </c>
      <c r="B226" s="367"/>
      <c r="C226" s="367"/>
      <c r="D226" s="368" t="e">
        <f t="shared" si="3"/>
        <v>#DIV/0!</v>
      </c>
      <c r="E226" s="364"/>
    </row>
    <row r="227" spans="1:5">
      <c r="A227" s="366" t="s">
        <v>65</v>
      </c>
      <c r="B227" s="367"/>
      <c r="C227" s="367"/>
      <c r="D227" s="368" t="e">
        <f t="shared" si="3"/>
        <v>#DIV/0!</v>
      </c>
      <c r="E227" s="364"/>
    </row>
    <row r="228" spans="1:5">
      <c r="A228" s="366" t="s">
        <v>66</v>
      </c>
      <c r="B228" s="367"/>
      <c r="C228" s="367"/>
      <c r="D228" s="368" t="e">
        <f t="shared" si="3"/>
        <v>#DIV/0!</v>
      </c>
      <c r="E228" s="364"/>
    </row>
    <row r="229" spans="1:5">
      <c r="A229" s="366" t="s">
        <v>188</v>
      </c>
      <c r="B229" s="367"/>
      <c r="C229" s="367"/>
      <c r="D229" s="368" t="e">
        <f t="shared" si="3"/>
        <v>#DIV/0!</v>
      </c>
      <c r="E229" s="364"/>
    </row>
    <row r="230" spans="1:5">
      <c r="A230" s="366" t="s">
        <v>73</v>
      </c>
      <c r="B230" s="367"/>
      <c r="C230" s="367"/>
      <c r="D230" s="368" t="e">
        <f t="shared" si="3"/>
        <v>#DIV/0!</v>
      </c>
      <c r="E230" s="364"/>
    </row>
    <row r="231" spans="1:5">
      <c r="A231" s="366" t="s">
        <v>189</v>
      </c>
      <c r="B231" s="367"/>
      <c r="C231" s="367"/>
      <c r="D231" s="368" t="e">
        <f t="shared" si="3"/>
        <v>#DIV/0!</v>
      </c>
      <c r="E231" s="364"/>
    </row>
    <row r="232" spans="1:5">
      <c r="A232" s="274" t="s">
        <v>190</v>
      </c>
      <c r="B232" s="130">
        <f>SUM(B233:B246)</f>
        <v>123</v>
      </c>
      <c r="C232" s="130">
        <f>SUM(C233:C246)</f>
        <v>0</v>
      </c>
      <c r="D232" s="365">
        <f t="shared" si="3"/>
        <v>0</v>
      </c>
      <c r="E232" s="364"/>
    </row>
    <row r="233" spans="1:5">
      <c r="A233" s="366" t="s">
        <v>64</v>
      </c>
      <c r="B233" s="367"/>
      <c r="C233" s="367"/>
      <c r="D233" s="368" t="e">
        <f t="shared" si="3"/>
        <v>#DIV/0!</v>
      </c>
      <c r="E233" s="364"/>
    </row>
    <row r="234" spans="1:5">
      <c r="A234" s="366" t="s">
        <v>65</v>
      </c>
      <c r="B234" s="367"/>
      <c r="C234" s="367"/>
      <c r="D234" s="368" t="e">
        <f t="shared" si="3"/>
        <v>#DIV/0!</v>
      </c>
      <c r="E234" s="364"/>
    </row>
    <row r="235" spans="1:5">
      <c r="A235" s="366" t="s">
        <v>66</v>
      </c>
      <c r="B235" s="367"/>
      <c r="C235" s="367"/>
      <c r="D235" s="368" t="e">
        <f t="shared" si="3"/>
        <v>#DIV/0!</v>
      </c>
      <c r="E235" s="364"/>
    </row>
    <row r="236" spans="1:5">
      <c r="A236" s="366" t="s">
        <v>191</v>
      </c>
      <c r="B236" s="367"/>
      <c r="C236" s="367"/>
      <c r="D236" s="368" t="e">
        <f t="shared" si="3"/>
        <v>#DIV/0!</v>
      </c>
      <c r="E236" s="364"/>
    </row>
    <row r="237" spans="1:5">
      <c r="A237" s="366" t="s">
        <v>192</v>
      </c>
      <c r="B237" s="367"/>
      <c r="C237" s="367"/>
      <c r="D237" s="368" t="e">
        <f t="shared" si="3"/>
        <v>#DIV/0!</v>
      </c>
      <c r="E237" s="364"/>
    </row>
    <row r="238" spans="1:5">
      <c r="A238" s="366" t="s">
        <v>106</v>
      </c>
      <c r="B238" s="367"/>
      <c r="C238" s="367"/>
      <c r="D238" s="368" t="e">
        <f t="shared" si="3"/>
        <v>#DIV/0!</v>
      </c>
      <c r="E238" s="364"/>
    </row>
    <row r="239" spans="1:5">
      <c r="A239" s="366" t="s">
        <v>193</v>
      </c>
      <c r="B239" s="367"/>
      <c r="C239" s="367"/>
      <c r="D239" s="368" t="e">
        <f t="shared" si="3"/>
        <v>#DIV/0!</v>
      </c>
      <c r="E239" s="364"/>
    </row>
    <row r="240" spans="1:5">
      <c r="A240" s="366" t="s">
        <v>194</v>
      </c>
      <c r="B240" s="367"/>
      <c r="C240" s="367"/>
      <c r="D240" s="368" t="e">
        <f t="shared" si="3"/>
        <v>#DIV/0!</v>
      </c>
      <c r="E240" s="364"/>
    </row>
    <row r="241" spans="1:5">
      <c r="A241" s="366" t="s">
        <v>195</v>
      </c>
      <c r="B241" s="367"/>
      <c r="C241" s="367"/>
      <c r="D241" s="368" t="e">
        <f t="shared" si="3"/>
        <v>#DIV/0!</v>
      </c>
      <c r="E241" s="364"/>
    </row>
    <row r="242" spans="1:5">
      <c r="A242" s="366" t="s">
        <v>196</v>
      </c>
      <c r="B242" s="367"/>
      <c r="C242" s="367"/>
      <c r="D242" s="368" t="e">
        <f t="shared" si="3"/>
        <v>#DIV/0!</v>
      </c>
      <c r="E242" s="364"/>
    </row>
    <row r="243" spans="1:5">
      <c r="A243" s="366" t="s">
        <v>197</v>
      </c>
      <c r="B243" s="367"/>
      <c r="C243" s="367"/>
      <c r="D243" s="368" t="e">
        <f t="shared" si="3"/>
        <v>#DIV/0!</v>
      </c>
      <c r="E243" s="364"/>
    </row>
    <row r="244" spans="1:5">
      <c r="A244" s="366" t="s">
        <v>198</v>
      </c>
      <c r="B244" s="367"/>
      <c r="C244" s="367"/>
      <c r="D244" s="368" t="e">
        <f t="shared" si="3"/>
        <v>#DIV/0!</v>
      </c>
      <c r="E244" s="364"/>
    </row>
    <row r="245" spans="1:5">
      <c r="A245" s="366" t="s">
        <v>73</v>
      </c>
      <c r="B245" s="367"/>
      <c r="C245" s="367"/>
      <c r="D245" s="368" t="e">
        <f t="shared" si="3"/>
        <v>#DIV/0!</v>
      </c>
      <c r="E245" s="364"/>
    </row>
    <row r="246" spans="1:5">
      <c r="A246" s="366" t="s">
        <v>199</v>
      </c>
      <c r="B246" s="367">
        <v>123</v>
      </c>
      <c r="C246" s="367"/>
      <c r="D246" s="368">
        <f t="shared" si="3"/>
        <v>0</v>
      </c>
      <c r="E246" s="364"/>
    </row>
    <row r="247" spans="1:5">
      <c r="A247" s="274" t="s">
        <v>200</v>
      </c>
      <c r="B247" s="215">
        <f>B248+B249</f>
        <v>0</v>
      </c>
      <c r="C247" s="215">
        <f>C248+C249</f>
        <v>0</v>
      </c>
      <c r="D247" s="365" t="e">
        <f t="shared" si="3"/>
        <v>#DIV/0!</v>
      </c>
      <c r="E247" s="364"/>
    </row>
    <row r="248" spans="1:5">
      <c r="A248" s="369" t="s">
        <v>201</v>
      </c>
      <c r="B248" s="367"/>
      <c r="C248" s="367"/>
      <c r="D248" s="368" t="e">
        <f t="shared" si="3"/>
        <v>#DIV/0!</v>
      </c>
      <c r="E248" s="364"/>
    </row>
    <row r="249" spans="1:5">
      <c r="A249" s="369" t="s">
        <v>202</v>
      </c>
      <c r="B249" s="367"/>
      <c r="C249" s="367"/>
      <c r="D249" s="368" t="e">
        <f t="shared" si="3"/>
        <v>#DIV/0!</v>
      </c>
      <c r="E249" s="364"/>
    </row>
    <row r="250" spans="1:5">
      <c r="A250" s="214" t="s">
        <v>203</v>
      </c>
      <c r="B250" s="214">
        <f>B251+B252</f>
        <v>0</v>
      </c>
      <c r="C250" s="214">
        <f>C251+C252</f>
        <v>0</v>
      </c>
      <c r="D250" s="363" t="e">
        <f t="shared" si="3"/>
        <v>#DIV/0!</v>
      </c>
      <c r="E250" s="364"/>
    </row>
    <row r="251" spans="1:5">
      <c r="A251" s="274" t="s">
        <v>204</v>
      </c>
      <c r="B251" s="379"/>
      <c r="C251" s="379"/>
      <c r="D251" s="365" t="e">
        <f t="shared" si="3"/>
        <v>#DIV/0!</v>
      </c>
      <c r="E251" s="364"/>
    </row>
    <row r="252" spans="1:5">
      <c r="A252" s="274" t="s">
        <v>205</v>
      </c>
      <c r="B252" s="379"/>
      <c r="C252" s="379"/>
      <c r="D252" s="365" t="e">
        <f t="shared" si="3"/>
        <v>#DIV/0!</v>
      </c>
      <c r="E252" s="364"/>
    </row>
    <row r="253" spans="1:5">
      <c r="A253" s="214" t="s">
        <v>206</v>
      </c>
      <c r="B253" s="214">
        <f>B254+B264</f>
        <v>74</v>
      </c>
      <c r="C253" s="214">
        <f>C254+C264</f>
        <v>100</v>
      </c>
      <c r="D253" s="363">
        <f t="shared" si="3"/>
        <v>135.13513513513513</v>
      </c>
      <c r="E253" s="364"/>
    </row>
    <row r="254" spans="1:5">
      <c r="A254" s="278" t="s">
        <v>207</v>
      </c>
      <c r="B254" s="215">
        <f>SUM(B255:B263)</f>
        <v>74</v>
      </c>
      <c r="C254" s="215">
        <f>SUM(C255:C263)</f>
        <v>100</v>
      </c>
      <c r="D254" s="365">
        <f t="shared" si="3"/>
        <v>135.13513513513513</v>
      </c>
      <c r="E254" s="364"/>
    </row>
    <row r="255" spans="1:5">
      <c r="A255" s="369" t="s">
        <v>208</v>
      </c>
      <c r="B255" s="367"/>
      <c r="C255" s="367"/>
      <c r="D255" s="368" t="e">
        <f t="shared" si="3"/>
        <v>#DIV/0!</v>
      </c>
      <c r="E255" s="364"/>
    </row>
    <row r="256" spans="1:5">
      <c r="A256" s="366" t="s">
        <v>209</v>
      </c>
      <c r="B256" s="367"/>
      <c r="C256" s="367"/>
      <c r="D256" s="368" t="e">
        <f t="shared" si="3"/>
        <v>#DIV/0!</v>
      </c>
      <c r="E256" s="364"/>
    </row>
    <row r="257" spans="1:5">
      <c r="A257" s="366" t="s">
        <v>210</v>
      </c>
      <c r="B257" s="367"/>
      <c r="C257" s="367"/>
      <c r="D257" s="368" t="e">
        <f t="shared" si="3"/>
        <v>#DIV/0!</v>
      </c>
      <c r="E257" s="364"/>
    </row>
    <row r="258" spans="1:5">
      <c r="A258" s="366" t="s">
        <v>211</v>
      </c>
      <c r="B258" s="367"/>
      <c r="C258" s="367"/>
      <c r="D258" s="368" t="e">
        <f t="shared" si="3"/>
        <v>#DIV/0!</v>
      </c>
      <c r="E258" s="364"/>
    </row>
    <row r="259" spans="1:5">
      <c r="A259" s="369" t="s">
        <v>212</v>
      </c>
      <c r="B259" s="367"/>
      <c r="C259" s="367"/>
      <c r="D259" s="368" t="e">
        <f t="shared" si="3"/>
        <v>#DIV/0!</v>
      </c>
      <c r="E259" s="364"/>
    </row>
    <row r="260" spans="1:5">
      <c r="A260" s="369" t="s">
        <v>213</v>
      </c>
      <c r="B260" s="367"/>
      <c r="C260" s="367"/>
      <c r="D260" s="368" t="e">
        <f t="shared" si="3"/>
        <v>#DIV/0!</v>
      </c>
      <c r="E260" s="364"/>
    </row>
    <row r="261" spans="1:5">
      <c r="A261" s="369" t="s">
        <v>214</v>
      </c>
      <c r="B261" s="367">
        <v>74</v>
      </c>
      <c r="C261" s="367">
        <v>100</v>
      </c>
      <c r="D261" s="368">
        <f t="shared" ref="D261:D324" si="4">C261/B261*100</f>
        <v>135.13513513513513</v>
      </c>
      <c r="E261" s="364"/>
    </row>
    <row r="262" spans="1:5">
      <c r="A262" s="369" t="s">
        <v>215</v>
      </c>
      <c r="B262" s="367"/>
      <c r="C262" s="367"/>
      <c r="D262" s="368" t="e">
        <f t="shared" si="4"/>
        <v>#DIV/0!</v>
      </c>
      <c r="E262" s="364"/>
    </row>
    <row r="263" spans="1:5">
      <c r="A263" s="369" t="s">
        <v>216</v>
      </c>
      <c r="B263" s="367"/>
      <c r="C263" s="367"/>
      <c r="D263" s="368" t="e">
        <f t="shared" si="4"/>
        <v>#DIV/0!</v>
      </c>
      <c r="E263" s="364"/>
    </row>
    <row r="264" spans="1:5">
      <c r="A264" s="278" t="s">
        <v>217</v>
      </c>
      <c r="B264" s="379"/>
      <c r="C264" s="379"/>
      <c r="D264" s="365" t="e">
        <f t="shared" si="4"/>
        <v>#DIV/0!</v>
      </c>
      <c r="E264" s="364"/>
    </row>
    <row r="265" spans="1:5">
      <c r="A265" s="214" t="s">
        <v>218</v>
      </c>
      <c r="B265" s="214">
        <f>B266+B269+B280+B287+B295+B304+B320+B330+B340+B348+B354</f>
        <v>4402</v>
      </c>
      <c r="C265" s="214">
        <f>C266+C269+C280+C287+C295+C304+C320+C330+C340+C348+C354</f>
        <v>3500</v>
      </c>
      <c r="D265" s="363">
        <f t="shared" si="4"/>
        <v>79.50931394820536</v>
      </c>
      <c r="E265" s="364"/>
    </row>
    <row r="266" spans="1:5">
      <c r="A266" s="274" t="s">
        <v>219</v>
      </c>
      <c r="B266" s="215">
        <f>B267+B268</f>
        <v>0</v>
      </c>
      <c r="C266" s="215">
        <f>C267+C268</f>
        <v>0</v>
      </c>
      <c r="D266" s="365" t="e">
        <f t="shared" si="4"/>
        <v>#DIV/0!</v>
      </c>
      <c r="E266" s="364"/>
    </row>
    <row r="267" spans="1:5">
      <c r="A267" s="366" t="s">
        <v>220</v>
      </c>
      <c r="B267" s="367"/>
      <c r="C267" s="367"/>
      <c r="D267" s="368" t="e">
        <f t="shared" si="4"/>
        <v>#DIV/0!</v>
      </c>
      <c r="E267" s="364"/>
    </row>
    <row r="268" spans="1:5">
      <c r="A268" s="369" t="s">
        <v>221</v>
      </c>
      <c r="B268" s="367"/>
      <c r="C268" s="367"/>
      <c r="D268" s="368" t="e">
        <f t="shared" si="4"/>
        <v>#DIV/0!</v>
      </c>
      <c r="E268" s="364"/>
    </row>
    <row r="269" spans="1:5">
      <c r="A269" s="278" t="s">
        <v>222</v>
      </c>
      <c r="B269" s="215">
        <f>SUM(B270:B279)</f>
        <v>1826</v>
      </c>
      <c r="C269" s="215">
        <f>SUM(C270:C279)</f>
        <v>1700</v>
      </c>
      <c r="D269" s="365">
        <f t="shared" si="4"/>
        <v>93.099671412924422</v>
      </c>
      <c r="E269" s="364"/>
    </row>
    <row r="270" spans="1:5">
      <c r="A270" s="369" t="s">
        <v>64</v>
      </c>
      <c r="B270" s="367"/>
      <c r="C270" s="367"/>
      <c r="D270" s="368" t="e">
        <f t="shared" si="4"/>
        <v>#DIV/0!</v>
      </c>
      <c r="E270" s="364"/>
    </row>
    <row r="271" spans="1:5">
      <c r="A271" s="369" t="s">
        <v>65</v>
      </c>
      <c r="B271" s="367"/>
      <c r="C271" s="367"/>
      <c r="D271" s="368" t="e">
        <f t="shared" si="4"/>
        <v>#DIV/0!</v>
      </c>
      <c r="E271" s="364"/>
    </row>
    <row r="272" spans="1:5">
      <c r="A272" s="369" t="s">
        <v>66</v>
      </c>
      <c r="B272" s="367"/>
      <c r="C272" s="367"/>
      <c r="D272" s="368" t="e">
        <f t="shared" si="4"/>
        <v>#DIV/0!</v>
      </c>
      <c r="E272" s="364"/>
    </row>
    <row r="273" spans="1:5">
      <c r="A273" s="369" t="s">
        <v>106</v>
      </c>
      <c r="B273" s="367"/>
      <c r="C273" s="367"/>
      <c r="D273" s="368" t="e">
        <f t="shared" si="4"/>
        <v>#DIV/0!</v>
      </c>
      <c r="E273" s="364"/>
    </row>
    <row r="274" spans="1:5">
      <c r="A274" s="369" t="s">
        <v>223</v>
      </c>
      <c r="B274" s="367"/>
      <c r="C274" s="367"/>
      <c r="D274" s="368" t="e">
        <f t="shared" si="4"/>
        <v>#DIV/0!</v>
      </c>
      <c r="E274" s="364"/>
    </row>
    <row r="275" spans="1:5">
      <c r="A275" s="369" t="s">
        <v>224</v>
      </c>
      <c r="B275" s="367"/>
      <c r="C275" s="367"/>
      <c r="D275" s="368" t="e">
        <f t="shared" si="4"/>
        <v>#DIV/0!</v>
      </c>
      <c r="E275" s="364"/>
    </row>
    <row r="276" spans="1:5">
      <c r="A276" s="369" t="s">
        <v>225</v>
      </c>
      <c r="B276" s="367"/>
      <c r="C276" s="367"/>
      <c r="D276" s="368" t="e">
        <f t="shared" si="4"/>
        <v>#DIV/0!</v>
      </c>
      <c r="E276" s="364"/>
    </row>
    <row r="277" spans="1:5">
      <c r="A277" s="369" t="s">
        <v>226</v>
      </c>
      <c r="B277" s="367"/>
      <c r="C277" s="367"/>
      <c r="D277" s="368" t="e">
        <f t="shared" si="4"/>
        <v>#DIV/0!</v>
      </c>
      <c r="E277" s="364"/>
    </row>
    <row r="278" spans="1:5">
      <c r="A278" s="369" t="s">
        <v>73</v>
      </c>
      <c r="B278" s="367"/>
      <c r="C278" s="367"/>
      <c r="D278" s="368" t="e">
        <f t="shared" si="4"/>
        <v>#DIV/0!</v>
      </c>
      <c r="E278" s="364"/>
    </row>
    <row r="279" spans="1:5">
      <c r="A279" s="369" t="s">
        <v>227</v>
      </c>
      <c r="B279" s="367">
        <v>1826</v>
      </c>
      <c r="C279" s="367">
        <v>1700</v>
      </c>
      <c r="D279" s="368">
        <f t="shared" si="4"/>
        <v>93.099671412924422</v>
      </c>
      <c r="E279" s="364"/>
    </row>
    <row r="280" spans="1:5">
      <c r="A280" s="274" t="s">
        <v>228</v>
      </c>
      <c r="B280" s="215">
        <f>SUM(B281:B286)</f>
        <v>0</v>
      </c>
      <c r="C280" s="215">
        <f>SUM(C281:C286)</f>
        <v>0</v>
      </c>
      <c r="D280" s="365" t="e">
        <f t="shared" si="4"/>
        <v>#DIV/0!</v>
      </c>
      <c r="E280" s="364"/>
    </row>
    <row r="281" spans="1:5">
      <c r="A281" s="366" t="s">
        <v>64</v>
      </c>
      <c r="B281" s="367"/>
      <c r="C281" s="367"/>
      <c r="D281" s="368" t="e">
        <f t="shared" si="4"/>
        <v>#DIV/0!</v>
      </c>
      <c r="E281" s="364"/>
    </row>
    <row r="282" spans="1:5">
      <c r="A282" s="366" t="s">
        <v>65</v>
      </c>
      <c r="B282" s="367"/>
      <c r="C282" s="367"/>
      <c r="D282" s="368" t="e">
        <f t="shared" si="4"/>
        <v>#DIV/0!</v>
      </c>
      <c r="E282" s="364"/>
    </row>
    <row r="283" spans="1:5">
      <c r="A283" s="369" t="s">
        <v>66</v>
      </c>
      <c r="B283" s="367"/>
      <c r="C283" s="367"/>
      <c r="D283" s="368" t="e">
        <f t="shared" si="4"/>
        <v>#DIV/0!</v>
      </c>
      <c r="E283" s="364"/>
    </row>
    <row r="284" spans="1:5">
      <c r="A284" s="369" t="s">
        <v>229</v>
      </c>
      <c r="B284" s="367"/>
      <c r="C284" s="367"/>
      <c r="D284" s="368" t="e">
        <f t="shared" si="4"/>
        <v>#DIV/0!</v>
      </c>
      <c r="E284" s="364"/>
    </row>
    <row r="285" spans="1:5">
      <c r="A285" s="369" t="s">
        <v>73</v>
      </c>
      <c r="B285" s="367"/>
      <c r="C285" s="367"/>
      <c r="D285" s="368" t="e">
        <f t="shared" si="4"/>
        <v>#DIV/0!</v>
      </c>
      <c r="E285" s="364"/>
    </row>
    <row r="286" spans="1:5">
      <c r="A286" s="216" t="s">
        <v>230</v>
      </c>
      <c r="B286" s="367"/>
      <c r="C286" s="367"/>
      <c r="D286" s="368" t="e">
        <f t="shared" si="4"/>
        <v>#DIV/0!</v>
      </c>
      <c r="E286" s="364"/>
    </row>
    <row r="287" spans="1:5">
      <c r="A287" s="279" t="s">
        <v>231</v>
      </c>
      <c r="B287" s="215">
        <f>SUM(B288:B294)</f>
        <v>153</v>
      </c>
      <c r="C287" s="215">
        <f>SUM(C288:C294)</f>
        <v>160</v>
      </c>
      <c r="D287" s="365">
        <f t="shared" si="4"/>
        <v>104.57516339869282</v>
      </c>
      <c r="E287" s="364"/>
    </row>
    <row r="288" spans="1:5">
      <c r="A288" s="366" t="s">
        <v>64</v>
      </c>
      <c r="B288" s="367">
        <v>153</v>
      </c>
      <c r="C288" s="367">
        <v>160</v>
      </c>
      <c r="D288" s="368">
        <f t="shared" si="4"/>
        <v>104.57516339869282</v>
      </c>
      <c r="E288" s="364"/>
    </row>
    <row r="289" spans="1:5">
      <c r="A289" s="366" t="s">
        <v>65</v>
      </c>
      <c r="B289" s="367"/>
      <c r="C289" s="367"/>
      <c r="D289" s="368" t="e">
        <f t="shared" si="4"/>
        <v>#DIV/0!</v>
      </c>
      <c r="E289" s="364"/>
    </row>
    <row r="290" spans="1:5">
      <c r="A290" s="369" t="s">
        <v>66</v>
      </c>
      <c r="B290" s="367"/>
      <c r="C290" s="367"/>
      <c r="D290" s="368" t="e">
        <f t="shared" si="4"/>
        <v>#DIV/0!</v>
      </c>
      <c r="E290" s="364"/>
    </row>
    <row r="291" spans="1:5">
      <c r="A291" s="369" t="s">
        <v>232</v>
      </c>
      <c r="B291" s="367"/>
      <c r="C291" s="367"/>
      <c r="D291" s="368" t="e">
        <f t="shared" si="4"/>
        <v>#DIV/0!</v>
      </c>
      <c r="E291" s="364"/>
    </row>
    <row r="292" spans="1:5">
      <c r="A292" s="369" t="s">
        <v>233</v>
      </c>
      <c r="B292" s="367"/>
      <c r="C292" s="367"/>
      <c r="D292" s="368" t="e">
        <f t="shared" si="4"/>
        <v>#DIV/0!</v>
      </c>
      <c r="E292" s="364"/>
    </row>
    <row r="293" spans="1:5">
      <c r="A293" s="369" t="s">
        <v>73</v>
      </c>
      <c r="B293" s="367"/>
      <c r="C293" s="367"/>
      <c r="D293" s="368" t="e">
        <f t="shared" si="4"/>
        <v>#DIV/0!</v>
      </c>
      <c r="E293" s="364"/>
    </row>
    <row r="294" spans="1:5">
      <c r="A294" s="369" t="s">
        <v>234</v>
      </c>
      <c r="B294" s="367"/>
      <c r="C294" s="367"/>
      <c r="D294" s="368" t="e">
        <f t="shared" si="4"/>
        <v>#DIV/0!</v>
      </c>
      <c r="E294" s="364"/>
    </row>
    <row r="295" spans="1:5">
      <c r="A295" s="215" t="s">
        <v>235</v>
      </c>
      <c r="B295" s="215">
        <f>SUM(B296:B303)</f>
        <v>206</v>
      </c>
      <c r="C295" s="215">
        <f>SUM(C296:C303)</f>
        <v>210</v>
      </c>
      <c r="D295" s="365">
        <f t="shared" si="4"/>
        <v>101.94174757281553</v>
      </c>
      <c r="E295" s="364"/>
    </row>
    <row r="296" spans="1:5">
      <c r="A296" s="366" t="s">
        <v>64</v>
      </c>
      <c r="B296" s="367">
        <v>206</v>
      </c>
      <c r="C296" s="367">
        <v>210</v>
      </c>
      <c r="D296" s="368">
        <f t="shared" si="4"/>
        <v>101.94174757281553</v>
      </c>
      <c r="E296" s="364"/>
    </row>
    <row r="297" spans="1:5">
      <c r="A297" s="366" t="s">
        <v>65</v>
      </c>
      <c r="B297" s="367"/>
      <c r="C297" s="367"/>
      <c r="D297" s="368" t="e">
        <f t="shared" si="4"/>
        <v>#DIV/0!</v>
      </c>
      <c r="E297" s="364"/>
    </row>
    <row r="298" spans="1:5">
      <c r="A298" s="366" t="s">
        <v>66</v>
      </c>
      <c r="B298" s="367"/>
      <c r="C298" s="367"/>
      <c r="D298" s="368" t="e">
        <f t="shared" si="4"/>
        <v>#DIV/0!</v>
      </c>
      <c r="E298" s="364"/>
    </row>
    <row r="299" spans="1:5">
      <c r="A299" s="369" t="s">
        <v>236</v>
      </c>
      <c r="B299" s="367"/>
      <c r="C299" s="367"/>
      <c r="D299" s="368" t="e">
        <f t="shared" si="4"/>
        <v>#DIV/0!</v>
      </c>
      <c r="E299" s="364"/>
    </row>
    <row r="300" spans="1:5">
      <c r="A300" s="369" t="s">
        <v>237</v>
      </c>
      <c r="B300" s="367"/>
      <c r="C300" s="367"/>
      <c r="D300" s="368" t="e">
        <f t="shared" si="4"/>
        <v>#DIV/0!</v>
      </c>
      <c r="E300" s="364"/>
    </row>
    <row r="301" spans="1:5">
      <c r="A301" s="369" t="s">
        <v>238</v>
      </c>
      <c r="B301" s="367"/>
      <c r="C301" s="367"/>
      <c r="D301" s="368" t="e">
        <f t="shared" si="4"/>
        <v>#DIV/0!</v>
      </c>
      <c r="E301" s="364"/>
    </row>
    <row r="302" spans="1:5">
      <c r="A302" s="366" t="s">
        <v>73</v>
      </c>
      <c r="B302" s="367"/>
      <c r="C302" s="367"/>
      <c r="D302" s="368" t="e">
        <f t="shared" si="4"/>
        <v>#DIV/0!</v>
      </c>
      <c r="E302" s="364"/>
    </row>
    <row r="303" spans="1:5">
      <c r="A303" s="366" t="s">
        <v>239</v>
      </c>
      <c r="B303" s="367"/>
      <c r="C303" s="367"/>
      <c r="D303" s="368" t="e">
        <f t="shared" si="4"/>
        <v>#DIV/0!</v>
      </c>
      <c r="E303" s="364"/>
    </row>
    <row r="304" spans="1:5">
      <c r="A304" s="274" t="s">
        <v>240</v>
      </c>
      <c r="B304" s="215">
        <f>SUM(B305:B319)</f>
        <v>1737</v>
      </c>
      <c r="C304" s="215">
        <f>SUM(C305:C319)</f>
        <v>1430</v>
      </c>
      <c r="D304" s="365">
        <f t="shared" si="4"/>
        <v>82.32584916522741</v>
      </c>
      <c r="E304" s="364"/>
    </row>
    <row r="305" spans="1:5">
      <c r="A305" s="369" t="s">
        <v>64</v>
      </c>
      <c r="B305" s="367">
        <v>550</v>
      </c>
      <c r="C305" s="367">
        <v>600</v>
      </c>
      <c r="D305" s="368">
        <f t="shared" si="4"/>
        <v>109.09090909090908</v>
      </c>
      <c r="E305" s="364"/>
    </row>
    <row r="306" spans="1:5">
      <c r="A306" s="369" t="s">
        <v>65</v>
      </c>
      <c r="B306" s="367"/>
      <c r="C306" s="367"/>
      <c r="D306" s="368" t="e">
        <f t="shared" si="4"/>
        <v>#DIV/0!</v>
      </c>
      <c r="E306" s="364"/>
    </row>
    <row r="307" spans="1:5">
      <c r="A307" s="369" t="s">
        <v>66</v>
      </c>
      <c r="B307" s="367"/>
      <c r="C307" s="367"/>
      <c r="D307" s="368" t="e">
        <f t="shared" si="4"/>
        <v>#DIV/0!</v>
      </c>
      <c r="E307" s="364"/>
    </row>
    <row r="308" spans="1:5">
      <c r="A308" s="216" t="s">
        <v>241</v>
      </c>
      <c r="B308" s="367">
        <v>10</v>
      </c>
      <c r="C308" s="367"/>
      <c r="D308" s="368">
        <f t="shared" si="4"/>
        <v>0</v>
      </c>
      <c r="E308" s="364"/>
    </row>
    <row r="309" spans="1:5">
      <c r="A309" s="366" t="s">
        <v>242</v>
      </c>
      <c r="B309" s="367">
        <v>20</v>
      </c>
      <c r="C309" s="367"/>
      <c r="D309" s="368">
        <f t="shared" si="4"/>
        <v>0</v>
      </c>
      <c r="E309" s="364"/>
    </row>
    <row r="310" spans="1:5">
      <c r="A310" s="366" t="s">
        <v>243</v>
      </c>
      <c r="B310" s="367">
        <v>144</v>
      </c>
      <c r="C310" s="367">
        <v>130</v>
      </c>
      <c r="D310" s="368">
        <f t="shared" si="4"/>
        <v>90.277777777777786</v>
      </c>
      <c r="E310" s="364"/>
    </row>
    <row r="311" spans="1:5">
      <c r="A311" s="370" t="s">
        <v>244</v>
      </c>
      <c r="B311" s="367">
        <v>799</v>
      </c>
      <c r="C311" s="367">
        <v>700</v>
      </c>
      <c r="D311" s="368">
        <f t="shared" si="4"/>
        <v>87.609511889862318</v>
      </c>
      <c r="E311" s="364"/>
    </row>
    <row r="312" spans="1:5">
      <c r="A312" s="369" t="s">
        <v>245</v>
      </c>
      <c r="B312" s="367"/>
      <c r="C312" s="367"/>
      <c r="D312" s="368" t="e">
        <f t="shared" si="4"/>
        <v>#DIV/0!</v>
      </c>
      <c r="E312" s="364"/>
    </row>
    <row r="313" spans="1:5">
      <c r="A313" s="369" t="s">
        <v>246</v>
      </c>
      <c r="B313" s="367"/>
      <c r="C313" s="367"/>
      <c r="D313" s="368" t="e">
        <f t="shared" si="4"/>
        <v>#DIV/0!</v>
      </c>
      <c r="E313" s="364"/>
    </row>
    <row r="314" spans="1:5">
      <c r="A314" s="369" t="s">
        <v>247</v>
      </c>
      <c r="B314" s="367">
        <v>9</v>
      </c>
      <c r="C314" s="367"/>
      <c r="D314" s="368">
        <f t="shared" si="4"/>
        <v>0</v>
      </c>
      <c r="E314" s="364"/>
    </row>
    <row r="315" spans="1:5">
      <c r="A315" s="369" t="s">
        <v>248</v>
      </c>
      <c r="B315" s="367"/>
      <c r="C315" s="367"/>
      <c r="D315" s="368" t="e">
        <f t="shared" si="4"/>
        <v>#DIV/0!</v>
      </c>
      <c r="E315" s="364"/>
    </row>
    <row r="316" spans="1:5">
      <c r="A316" s="369" t="s">
        <v>249</v>
      </c>
      <c r="B316" s="367">
        <v>6</v>
      </c>
      <c r="C316" s="367"/>
      <c r="D316" s="368">
        <f t="shared" si="4"/>
        <v>0</v>
      </c>
      <c r="E316" s="364"/>
    </row>
    <row r="317" spans="1:5">
      <c r="A317" s="369" t="s">
        <v>106</v>
      </c>
      <c r="B317" s="367">
        <v>42</v>
      </c>
      <c r="C317" s="367"/>
      <c r="D317" s="368">
        <f t="shared" si="4"/>
        <v>0</v>
      </c>
      <c r="E317" s="364"/>
    </row>
    <row r="318" spans="1:5">
      <c r="A318" s="369" t="s">
        <v>73</v>
      </c>
      <c r="B318" s="367"/>
      <c r="C318" s="367"/>
      <c r="D318" s="368" t="e">
        <f t="shared" si="4"/>
        <v>#DIV/0!</v>
      </c>
      <c r="E318" s="364"/>
    </row>
    <row r="319" spans="1:5">
      <c r="A319" s="366" t="s">
        <v>250</v>
      </c>
      <c r="B319" s="367">
        <v>157</v>
      </c>
      <c r="C319" s="367"/>
      <c r="D319" s="368">
        <f t="shared" si="4"/>
        <v>0</v>
      </c>
      <c r="E319" s="364"/>
    </row>
    <row r="320" spans="1:5">
      <c r="A320" s="279" t="s">
        <v>251</v>
      </c>
      <c r="B320" s="215">
        <f>SUM(B321:B329)</f>
        <v>0</v>
      </c>
      <c r="C320" s="215">
        <f>SUM(C321:C329)</f>
        <v>0</v>
      </c>
      <c r="D320" s="365" t="e">
        <f t="shared" si="4"/>
        <v>#DIV/0!</v>
      </c>
      <c r="E320" s="364"/>
    </row>
    <row r="321" spans="1:5">
      <c r="A321" s="366" t="s">
        <v>64</v>
      </c>
      <c r="B321" s="367"/>
      <c r="C321" s="367"/>
      <c r="D321" s="368" t="e">
        <f t="shared" si="4"/>
        <v>#DIV/0!</v>
      </c>
      <c r="E321" s="364"/>
    </row>
    <row r="322" spans="1:5">
      <c r="A322" s="369" t="s">
        <v>65</v>
      </c>
      <c r="B322" s="367"/>
      <c r="C322" s="367"/>
      <c r="D322" s="368" t="e">
        <f t="shared" si="4"/>
        <v>#DIV/0!</v>
      </c>
      <c r="E322" s="364"/>
    </row>
    <row r="323" spans="1:5">
      <c r="A323" s="369" t="s">
        <v>66</v>
      </c>
      <c r="B323" s="367"/>
      <c r="C323" s="367"/>
      <c r="D323" s="368" t="e">
        <f t="shared" si="4"/>
        <v>#DIV/0!</v>
      </c>
      <c r="E323" s="364"/>
    </row>
    <row r="324" spans="1:5">
      <c r="A324" s="369" t="s">
        <v>252</v>
      </c>
      <c r="B324" s="367"/>
      <c r="C324" s="367"/>
      <c r="D324" s="368" t="e">
        <f t="shared" si="4"/>
        <v>#DIV/0!</v>
      </c>
      <c r="E324" s="364"/>
    </row>
    <row r="325" spans="1:5">
      <c r="A325" s="216" t="s">
        <v>253</v>
      </c>
      <c r="B325" s="367"/>
      <c r="C325" s="367"/>
      <c r="D325" s="368" t="e">
        <f t="shared" ref="D325:D388" si="5">C325/B325*100</f>
        <v>#DIV/0!</v>
      </c>
      <c r="E325" s="364"/>
    </row>
    <row r="326" spans="1:5">
      <c r="A326" s="366" t="s">
        <v>254</v>
      </c>
      <c r="B326" s="367"/>
      <c r="C326" s="367"/>
      <c r="D326" s="368" t="e">
        <f t="shared" si="5"/>
        <v>#DIV/0!</v>
      </c>
      <c r="E326" s="364"/>
    </row>
    <row r="327" spans="1:5">
      <c r="A327" s="366" t="s">
        <v>106</v>
      </c>
      <c r="B327" s="367"/>
      <c r="C327" s="367"/>
      <c r="D327" s="368" t="e">
        <f t="shared" si="5"/>
        <v>#DIV/0!</v>
      </c>
      <c r="E327" s="364"/>
    </row>
    <row r="328" spans="1:5">
      <c r="A328" s="366" t="s">
        <v>73</v>
      </c>
      <c r="B328" s="367"/>
      <c r="C328" s="367"/>
      <c r="D328" s="368" t="e">
        <f t="shared" si="5"/>
        <v>#DIV/0!</v>
      </c>
      <c r="E328" s="364"/>
    </row>
    <row r="329" spans="1:5">
      <c r="A329" s="366" t="s">
        <v>255</v>
      </c>
      <c r="B329" s="367"/>
      <c r="C329" s="367"/>
      <c r="D329" s="368" t="e">
        <f t="shared" si="5"/>
        <v>#DIV/0!</v>
      </c>
      <c r="E329" s="364"/>
    </row>
    <row r="330" spans="1:5">
      <c r="A330" s="278" t="s">
        <v>256</v>
      </c>
      <c r="B330" s="215">
        <f>SUM(B331:B339)</f>
        <v>0</v>
      </c>
      <c r="C330" s="215">
        <f>SUM(C331:C339)</f>
        <v>0</v>
      </c>
      <c r="D330" s="365" t="e">
        <f t="shared" si="5"/>
        <v>#DIV/0!</v>
      </c>
      <c r="E330" s="364"/>
    </row>
    <row r="331" spans="1:5">
      <c r="A331" s="369" t="s">
        <v>64</v>
      </c>
      <c r="B331" s="367"/>
      <c r="C331" s="367"/>
      <c r="D331" s="368" t="e">
        <f t="shared" si="5"/>
        <v>#DIV/0!</v>
      </c>
      <c r="E331" s="364"/>
    </row>
    <row r="332" spans="1:5">
      <c r="A332" s="369" t="s">
        <v>65</v>
      </c>
      <c r="B332" s="367"/>
      <c r="C332" s="367"/>
      <c r="D332" s="368" t="e">
        <f t="shared" si="5"/>
        <v>#DIV/0!</v>
      </c>
      <c r="E332" s="364"/>
    </row>
    <row r="333" spans="1:5">
      <c r="A333" s="366" t="s">
        <v>66</v>
      </c>
      <c r="B333" s="367"/>
      <c r="C333" s="367"/>
      <c r="D333" s="368" t="e">
        <f t="shared" si="5"/>
        <v>#DIV/0!</v>
      </c>
      <c r="E333" s="364"/>
    </row>
    <row r="334" spans="1:5">
      <c r="A334" s="366" t="s">
        <v>257</v>
      </c>
      <c r="B334" s="367"/>
      <c r="C334" s="367"/>
      <c r="D334" s="368" t="e">
        <f t="shared" si="5"/>
        <v>#DIV/0!</v>
      </c>
      <c r="E334" s="364"/>
    </row>
    <row r="335" spans="1:5">
      <c r="A335" s="366" t="s">
        <v>258</v>
      </c>
      <c r="B335" s="367"/>
      <c r="C335" s="367"/>
      <c r="D335" s="368" t="e">
        <f t="shared" si="5"/>
        <v>#DIV/0!</v>
      </c>
      <c r="E335" s="364"/>
    </row>
    <row r="336" spans="1:5">
      <c r="A336" s="369" t="s">
        <v>259</v>
      </c>
      <c r="B336" s="367"/>
      <c r="C336" s="367"/>
      <c r="D336" s="368" t="e">
        <f t="shared" si="5"/>
        <v>#DIV/0!</v>
      </c>
      <c r="E336" s="364"/>
    </row>
    <row r="337" spans="1:5">
      <c r="A337" s="369" t="s">
        <v>106</v>
      </c>
      <c r="B337" s="367"/>
      <c r="C337" s="367"/>
      <c r="D337" s="368" t="e">
        <f t="shared" si="5"/>
        <v>#DIV/0!</v>
      </c>
      <c r="E337" s="364"/>
    </row>
    <row r="338" spans="1:5">
      <c r="A338" s="369" t="s">
        <v>73</v>
      </c>
      <c r="B338" s="367"/>
      <c r="C338" s="367"/>
      <c r="D338" s="368" t="e">
        <f t="shared" si="5"/>
        <v>#DIV/0!</v>
      </c>
      <c r="E338" s="364"/>
    </row>
    <row r="339" spans="1:5">
      <c r="A339" s="369" t="s">
        <v>260</v>
      </c>
      <c r="B339" s="367"/>
      <c r="C339" s="367"/>
      <c r="D339" s="368" t="e">
        <f t="shared" si="5"/>
        <v>#DIV/0!</v>
      </c>
      <c r="E339" s="364"/>
    </row>
    <row r="340" spans="1:5">
      <c r="A340" s="215" t="s">
        <v>261</v>
      </c>
      <c r="B340" s="215">
        <f>SUM(B341:B347)</f>
        <v>0</v>
      </c>
      <c r="C340" s="215">
        <f>SUM(C341:C347)</f>
        <v>0</v>
      </c>
      <c r="D340" s="365" t="e">
        <f t="shared" si="5"/>
        <v>#DIV/0!</v>
      </c>
      <c r="E340" s="364"/>
    </row>
    <row r="341" spans="1:5">
      <c r="A341" s="366" t="s">
        <v>64</v>
      </c>
      <c r="B341" s="367"/>
      <c r="C341" s="367"/>
      <c r="D341" s="368" t="e">
        <f t="shared" si="5"/>
        <v>#DIV/0!</v>
      </c>
      <c r="E341" s="364"/>
    </row>
    <row r="342" spans="1:5">
      <c r="A342" s="366" t="s">
        <v>65</v>
      </c>
      <c r="B342" s="367"/>
      <c r="C342" s="367"/>
      <c r="D342" s="368" t="e">
        <f t="shared" si="5"/>
        <v>#DIV/0!</v>
      </c>
      <c r="E342" s="364"/>
    </row>
    <row r="343" spans="1:5">
      <c r="A343" s="370" t="s">
        <v>66</v>
      </c>
      <c r="B343" s="367"/>
      <c r="C343" s="367"/>
      <c r="D343" s="368" t="e">
        <f t="shared" si="5"/>
        <v>#DIV/0!</v>
      </c>
      <c r="E343" s="364"/>
    </row>
    <row r="344" spans="1:5">
      <c r="A344" s="371" t="s">
        <v>262</v>
      </c>
      <c r="B344" s="367"/>
      <c r="C344" s="367"/>
      <c r="D344" s="368" t="e">
        <f t="shared" si="5"/>
        <v>#DIV/0!</v>
      </c>
      <c r="E344" s="364"/>
    </row>
    <row r="345" spans="1:5">
      <c r="A345" s="369" t="s">
        <v>263</v>
      </c>
      <c r="B345" s="367"/>
      <c r="C345" s="367"/>
      <c r="D345" s="368" t="e">
        <f t="shared" si="5"/>
        <v>#DIV/0!</v>
      </c>
      <c r="E345" s="364"/>
    </row>
    <row r="346" spans="1:5">
      <c r="A346" s="369" t="s">
        <v>73</v>
      </c>
      <c r="B346" s="367"/>
      <c r="C346" s="367"/>
      <c r="D346" s="368" t="e">
        <f t="shared" si="5"/>
        <v>#DIV/0!</v>
      </c>
      <c r="E346" s="364"/>
    </row>
    <row r="347" spans="1:5">
      <c r="A347" s="366" t="s">
        <v>264</v>
      </c>
      <c r="B347" s="367"/>
      <c r="C347" s="367"/>
      <c r="D347" s="368" t="e">
        <f t="shared" si="5"/>
        <v>#DIV/0!</v>
      </c>
      <c r="E347" s="364"/>
    </row>
    <row r="348" spans="1:5">
      <c r="A348" s="274" t="s">
        <v>265</v>
      </c>
      <c r="B348" s="215">
        <f>SUM(B349:B353)</f>
        <v>0</v>
      </c>
      <c r="C348" s="215">
        <f>SUM(C349:C353)</f>
        <v>0</v>
      </c>
      <c r="D348" s="365" t="e">
        <f t="shared" si="5"/>
        <v>#DIV/0!</v>
      </c>
      <c r="E348" s="364"/>
    </row>
    <row r="349" spans="1:5">
      <c r="A349" s="366" t="s">
        <v>64</v>
      </c>
      <c r="B349" s="367"/>
      <c r="C349" s="367"/>
      <c r="D349" s="368" t="e">
        <f t="shared" si="5"/>
        <v>#DIV/0!</v>
      </c>
      <c r="E349" s="364"/>
    </row>
    <row r="350" spans="1:5">
      <c r="A350" s="369" t="s">
        <v>65</v>
      </c>
      <c r="B350" s="367"/>
      <c r="C350" s="367"/>
      <c r="D350" s="368" t="e">
        <f t="shared" si="5"/>
        <v>#DIV/0!</v>
      </c>
      <c r="E350" s="364"/>
    </row>
    <row r="351" spans="1:5">
      <c r="A351" s="366" t="s">
        <v>106</v>
      </c>
      <c r="B351" s="367"/>
      <c r="C351" s="367"/>
      <c r="D351" s="368" t="e">
        <f t="shared" si="5"/>
        <v>#DIV/0!</v>
      </c>
      <c r="E351" s="364"/>
    </row>
    <row r="352" spans="1:5">
      <c r="A352" s="369" t="s">
        <v>266</v>
      </c>
      <c r="B352" s="367"/>
      <c r="C352" s="367"/>
      <c r="D352" s="368" t="e">
        <f t="shared" si="5"/>
        <v>#DIV/0!</v>
      </c>
      <c r="E352" s="364"/>
    </row>
    <row r="353" spans="1:5">
      <c r="A353" s="366" t="s">
        <v>267</v>
      </c>
      <c r="B353" s="367"/>
      <c r="C353" s="367"/>
      <c r="D353" s="368" t="e">
        <f t="shared" si="5"/>
        <v>#DIV/0!</v>
      </c>
      <c r="E353" s="364"/>
    </row>
    <row r="354" spans="1:5">
      <c r="A354" s="274" t="s">
        <v>268</v>
      </c>
      <c r="B354" s="215">
        <f>B355</f>
        <v>480</v>
      </c>
      <c r="C354" s="215">
        <f>C355</f>
        <v>0</v>
      </c>
      <c r="D354" s="365">
        <f t="shared" si="5"/>
        <v>0</v>
      </c>
      <c r="E354" s="364"/>
    </row>
    <row r="355" spans="1:5">
      <c r="A355" s="380" t="s">
        <v>269</v>
      </c>
      <c r="B355" s="367">
        <v>480</v>
      </c>
      <c r="C355" s="367"/>
      <c r="D355" s="381">
        <f t="shared" si="5"/>
        <v>0</v>
      </c>
      <c r="E355" s="364"/>
    </row>
    <row r="356" spans="1:5">
      <c r="A356" s="214" t="s">
        <v>270</v>
      </c>
      <c r="B356" s="214">
        <f>B357+B362+B371+B377+B383+B387+B391+B395+B401+B408</f>
        <v>88739</v>
      </c>
      <c r="C356" s="214">
        <f>C357+C362+C371+C377+C383+C387+C391+C395+C401+C408</f>
        <v>76500</v>
      </c>
      <c r="D356" s="363">
        <f t="shared" si="5"/>
        <v>86.207868017444412</v>
      </c>
      <c r="E356" s="364"/>
    </row>
    <row r="357" spans="1:5">
      <c r="A357" s="278" t="s">
        <v>271</v>
      </c>
      <c r="B357" s="215">
        <f>SUM(B358:B361)</f>
        <v>269</v>
      </c>
      <c r="C357" s="215">
        <f>SUM(C358:C361)</f>
        <v>200</v>
      </c>
      <c r="D357" s="365">
        <f t="shared" si="5"/>
        <v>74.34944237918215</v>
      </c>
      <c r="E357" s="364"/>
    </row>
    <row r="358" spans="1:5">
      <c r="A358" s="366" t="s">
        <v>64</v>
      </c>
      <c r="B358" s="367">
        <v>269</v>
      </c>
      <c r="C358" s="367">
        <v>200</v>
      </c>
      <c r="D358" s="368">
        <f t="shared" si="5"/>
        <v>74.34944237918215</v>
      </c>
      <c r="E358" s="364"/>
    </row>
    <row r="359" spans="1:5">
      <c r="A359" s="366" t="s">
        <v>65</v>
      </c>
      <c r="B359" s="367"/>
      <c r="C359" s="367"/>
      <c r="D359" s="368" t="e">
        <f t="shared" si="5"/>
        <v>#DIV/0!</v>
      </c>
      <c r="E359" s="364"/>
    </row>
    <row r="360" spans="1:5">
      <c r="A360" s="366" t="s">
        <v>66</v>
      </c>
      <c r="B360" s="367"/>
      <c r="C360" s="367"/>
      <c r="D360" s="368" t="e">
        <f t="shared" si="5"/>
        <v>#DIV/0!</v>
      </c>
      <c r="E360" s="364"/>
    </row>
    <row r="361" spans="1:5">
      <c r="A361" s="371" t="s">
        <v>272</v>
      </c>
      <c r="B361" s="367"/>
      <c r="C361" s="367"/>
      <c r="D361" s="368" t="e">
        <f t="shared" si="5"/>
        <v>#DIV/0!</v>
      </c>
      <c r="E361" s="364"/>
    </row>
    <row r="362" spans="1:5">
      <c r="A362" s="274" t="s">
        <v>273</v>
      </c>
      <c r="B362" s="215">
        <f>SUM(B363:B370)</f>
        <v>66929</v>
      </c>
      <c r="C362" s="215">
        <f>SUM(C363:C370)</f>
        <v>60990</v>
      </c>
      <c r="D362" s="365">
        <f t="shared" si="5"/>
        <v>91.126417546952737</v>
      </c>
      <c r="E362" s="364"/>
    </row>
    <row r="363" spans="1:5">
      <c r="A363" s="366" t="s">
        <v>274</v>
      </c>
      <c r="B363" s="367">
        <v>2821</v>
      </c>
      <c r="C363" s="367">
        <v>1180</v>
      </c>
      <c r="D363" s="368">
        <f t="shared" si="5"/>
        <v>41.829138603332147</v>
      </c>
      <c r="E363" s="364"/>
    </row>
    <row r="364" spans="1:5">
      <c r="A364" s="366" t="s">
        <v>275</v>
      </c>
      <c r="B364" s="367">
        <v>29110</v>
      </c>
      <c r="C364" s="367">
        <v>31260</v>
      </c>
      <c r="D364" s="368">
        <f t="shared" si="5"/>
        <v>107.38577808313295</v>
      </c>
      <c r="E364" s="364"/>
    </row>
    <row r="365" spans="1:5">
      <c r="A365" s="369" t="s">
        <v>276</v>
      </c>
      <c r="B365" s="367">
        <v>15895</v>
      </c>
      <c r="C365" s="367">
        <v>12350</v>
      </c>
      <c r="D365" s="368">
        <f t="shared" si="5"/>
        <v>77.697389116074234</v>
      </c>
      <c r="E365" s="364"/>
    </row>
    <row r="366" spans="1:5">
      <c r="A366" s="369" t="s">
        <v>277</v>
      </c>
      <c r="B366" s="367">
        <v>10671</v>
      </c>
      <c r="C366" s="367">
        <v>4200</v>
      </c>
      <c r="D366" s="368">
        <f t="shared" si="5"/>
        <v>39.359010402024182</v>
      </c>
      <c r="E366" s="364"/>
    </row>
    <row r="367" spans="1:5">
      <c r="A367" s="369" t="s">
        <v>278</v>
      </c>
      <c r="B367" s="367"/>
      <c r="C367" s="367"/>
      <c r="D367" s="368" t="e">
        <f t="shared" si="5"/>
        <v>#DIV/0!</v>
      </c>
      <c r="E367" s="364"/>
    </row>
    <row r="368" spans="1:5">
      <c r="A368" s="366" t="s">
        <v>279</v>
      </c>
      <c r="B368" s="367"/>
      <c r="C368" s="367"/>
      <c r="D368" s="368" t="e">
        <f t="shared" si="5"/>
        <v>#DIV/0!</v>
      </c>
      <c r="E368" s="364"/>
    </row>
    <row r="369" spans="1:5">
      <c r="A369" s="366" t="s">
        <v>280</v>
      </c>
      <c r="B369" s="367"/>
      <c r="C369" s="367"/>
      <c r="D369" s="368" t="e">
        <f t="shared" si="5"/>
        <v>#DIV/0!</v>
      </c>
      <c r="E369" s="364"/>
    </row>
    <row r="370" spans="1:5">
      <c r="A370" s="366" t="s">
        <v>281</v>
      </c>
      <c r="B370" s="367">
        <v>8432</v>
      </c>
      <c r="C370" s="367">
        <v>12000</v>
      </c>
      <c r="D370" s="368">
        <f t="shared" si="5"/>
        <v>142.31499051233396</v>
      </c>
      <c r="E370" s="364"/>
    </row>
    <row r="371" spans="1:5">
      <c r="A371" s="274" t="s">
        <v>282</v>
      </c>
      <c r="B371" s="215">
        <f>SUM(B372:B376)</f>
        <v>1898</v>
      </c>
      <c r="C371" s="215">
        <f>SUM(C372:C376)</f>
        <v>1400</v>
      </c>
      <c r="D371" s="365">
        <f t="shared" si="5"/>
        <v>73.76185458377239</v>
      </c>
      <c r="E371" s="364"/>
    </row>
    <row r="372" spans="1:5">
      <c r="A372" s="366" t="s">
        <v>283</v>
      </c>
      <c r="B372" s="367"/>
      <c r="C372" s="367"/>
      <c r="D372" s="368" t="e">
        <f t="shared" si="5"/>
        <v>#DIV/0!</v>
      </c>
      <c r="E372" s="364"/>
    </row>
    <row r="373" spans="1:5">
      <c r="A373" s="366" t="s">
        <v>284</v>
      </c>
      <c r="B373" s="367">
        <v>307</v>
      </c>
      <c r="C373" s="367">
        <v>1400</v>
      </c>
      <c r="D373" s="368">
        <f t="shared" si="5"/>
        <v>456.02605863192184</v>
      </c>
      <c r="E373" s="364"/>
    </row>
    <row r="374" spans="1:5">
      <c r="A374" s="366" t="s">
        <v>285</v>
      </c>
      <c r="B374" s="367"/>
      <c r="C374" s="367"/>
      <c r="D374" s="368" t="e">
        <f t="shared" si="5"/>
        <v>#DIV/0!</v>
      </c>
      <c r="E374" s="364"/>
    </row>
    <row r="375" spans="1:5">
      <c r="A375" s="369" t="s">
        <v>286</v>
      </c>
      <c r="B375" s="367"/>
      <c r="C375" s="367"/>
      <c r="D375" s="368" t="e">
        <f t="shared" si="5"/>
        <v>#DIV/0!</v>
      </c>
      <c r="E375" s="364"/>
    </row>
    <row r="376" spans="1:5">
      <c r="A376" s="369" t="s">
        <v>287</v>
      </c>
      <c r="B376" s="367">
        <v>1591</v>
      </c>
      <c r="C376" s="367"/>
      <c r="D376" s="368">
        <f t="shared" si="5"/>
        <v>0</v>
      </c>
      <c r="E376" s="364"/>
    </row>
    <row r="377" spans="1:5">
      <c r="A377" s="215" t="s">
        <v>288</v>
      </c>
      <c r="B377" s="215">
        <f>SUM(B378:B382)</f>
        <v>0</v>
      </c>
      <c r="C377" s="215">
        <f>SUM(C378:C382)</f>
        <v>0</v>
      </c>
      <c r="D377" s="365" t="e">
        <f t="shared" si="5"/>
        <v>#DIV/0!</v>
      </c>
      <c r="E377" s="364"/>
    </row>
    <row r="378" spans="1:5">
      <c r="A378" s="366" t="s">
        <v>289</v>
      </c>
      <c r="B378" s="367"/>
      <c r="C378" s="367"/>
      <c r="D378" s="368" t="e">
        <f t="shared" si="5"/>
        <v>#DIV/0!</v>
      </c>
      <c r="E378" s="364"/>
    </row>
    <row r="379" spans="1:5">
      <c r="A379" s="366" t="s">
        <v>290</v>
      </c>
      <c r="B379" s="367"/>
      <c r="C379" s="367"/>
      <c r="D379" s="368" t="e">
        <f t="shared" si="5"/>
        <v>#DIV/0!</v>
      </c>
      <c r="E379" s="364"/>
    </row>
    <row r="380" spans="1:5">
      <c r="A380" s="366" t="s">
        <v>291</v>
      </c>
      <c r="B380" s="367"/>
      <c r="C380" s="367"/>
      <c r="D380" s="368" t="e">
        <f t="shared" si="5"/>
        <v>#DIV/0!</v>
      </c>
      <c r="E380" s="364"/>
    </row>
    <row r="381" spans="1:5">
      <c r="A381" s="369" t="s">
        <v>292</v>
      </c>
      <c r="B381" s="367"/>
      <c r="C381" s="367"/>
      <c r="D381" s="368" t="e">
        <f t="shared" si="5"/>
        <v>#DIV/0!</v>
      </c>
      <c r="E381" s="364"/>
    </row>
    <row r="382" spans="1:5">
      <c r="A382" s="369" t="s">
        <v>293</v>
      </c>
      <c r="B382" s="367"/>
      <c r="C382" s="367"/>
      <c r="D382" s="368" t="e">
        <f t="shared" si="5"/>
        <v>#DIV/0!</v>
      </c>
      <c r="E382" s="364"/>
    </row>
    <row r="383" spans="1:5">
      <c r="A383" s="278" t="s">
        <v>294</v>
      </c>
      <c r="B383" s="215">
        <f>B384+B385+B386</f>
        <v>0</v>
      </c>
      <c r="C383" s="215">
        <f>C384+C385+C386</f>
        <v>0</v>
      </c>
      <c r="D383" s="365" t="e">
        <f t="shared" si="5"/>
        <v>#DIV/0!</v>
      </c>
      <c r="E383" s="364"/>
    </row>
    <row r="384" spans="1:5">
      <c r="A384" s="366" t="s">
        <v>295</v>
      </c>
      <c r="B384" s="367"/>
      <c r="C384" s="367"/>
      <c r="D384" s="368" t="e">
        <f t="shared" si="5"/>
        <v>#DIV/0!</v>
      </c>
      <c r="E384" s="364"/>
    </row>
    <row r="385" spans="1:5">
      <c r="A385" s="366" t="s">
        <v>296</v>
      </c>
      <c r="B385" s="367"/>
      <c r="C385" s="367"/>
      <c r="D385" s="368" t="e">
        <f t="shared" si="5"/>
        <v>#DIV/0!</v>
      </c>
      <c r="E385" s="364"/>
    </row>
    <row r="386" spans="1:5">
      <c r="A386" s="366" t="s">
        <v>297</v>
      </c>
      <c r="B386" s="367"/>
      <c r="C386" s="367"/>
      <c r="D386" s="368" t="e">
        <f t="shared" si="5"/>
        <v>#DIV/0!</v>
      </c>
      <c r="E386" s="364"/>
    </row>
    <row r="387" spans="1:5">
      <c r="A387" s="278" t="s">
        <v>298</v>
      </c>
      <c r="B387" s="215">
        <f>SUM(B388:B390)</f>
        <v>0</v>
      </c>
      <c r="C387" s="215">
        <f>SUM(C388:C390)</f>
        <v>0</v>
      </c>
      <c r="D387" s="365" t="e">
        <f t="shared" si="5"/>
        <v>#DIV/0!</v>
      </c>
      <c r="E387" s="364"/>
    </row>
    <row r="388" spans="1:5">
      <c r="A388" s="369" t="s">
        <v>299</v>
      </c>
      <c r="B388" s="367"/>
      <c r="C388" s="367"/>
      <c r="D388" s="368" t="e">
        <f t="shared" si="5"/>
        <v>#DIV/0!</v>
      </c>
      <c r="E388" s="364"/>
    </row>
    <row r="389" spans="1:5">
      <c r="A389" s="369" t="s">
        <v>300</v>
      </c>
      <c r="B389" s="367"/>
      <c r="C389" s="367"/>
      <c r="D389" s="368" t="e">
        <f t="shared" ref="D389:D452" si="6">C389/B389*100</f>
        <v>#DIV/0!</v>
      </c>
      <c r="E389" s="364"/>
    </row>
    <row r="390" spans="1:5">
      <c r="A390" s="216" t="s">
        <v>301</v>
      </c>
      <c r="B390" s="367"/>
      <c r="C390" s="367"/>
      <c r="D390" s="368" t="e">
        <f t="shared" si="6"/>
        <v>#DIV/0!</v>
      </c>
      <c r="E390" s="364"/>
    </row>
    <row r="391" spans="1:5">
      <c r="A391" s="274" t="s">
        <v>302</v>
      </c>
      <c r="B391" s="215">
        <f>SUM(B392:B394)</f>
        <v>681</v>
      </c>
      <c r="C391" s="215">
        <f>SUM(C392:C394)</f>
        <v>550</v>
      </c>
      <c r="D391" s="365">
        <f t="shared" si="6"/>
        <v>80.763582966226139</v>
      </c>
      <c r="E391" s="364"/>
    </row>
    <row r="392" spans="1:5">
      <c r="A392" s="366" t="s">
        <v>303</v>
      </c>
      <c r="B392" s="367">
        <v>681</v>
      </c>
      <c r="C392" s="367">
        <v>550</v>
      </c>
      <c r="D392" s="368">
        <f t="shared" si="6"/>
        <v>80.763582966226139</v>
      </c>
      <c r="E392" s="364"/>
    </row>
    <row r="393" spans="1:5">
      <c r="A393" s="366" t="s">
        <v>304</v>
      </c>
      <c r="B393" s="367"/>
      <c r="C393" s="367"/>
      <c r="D393" s="368" t="e">
        <f t="shared" si="6"/>
        <v>#DIV/0!</v>
      </c>
      <c r="E393" s="364"/>
    </row>
    <row r="394" spans="1:5">
      <c r="A394" s="369" t="s">
        <v>305</v>
      </c>
      <c r="B394" s="367"/>
      <c r="C394" s="367"/>
      <c r="D394" s="368" t="e">
        <f t="shared" si="6"/>
        <v>#DIV/0!</v>
      </c>
      <c r="E394" s="364"/>
    </row>
    <row r="395" spans="1:5">
      <c r="A395" s="278" t="s">
        <v>306</v>
      </c>
      <c r="B395" s="215">
        <f>SUM(B396:B400)</f>
        <v>6818</v>
      </c>
      <c r="C395" s="215">
        <f>SUM(C396:C400)</f>
        <v>6360</v>
      </c>
      <c r="D395" s="365">
        <f t="shared" si="6"/>
        <v>93.282487533000875</v>
      </c>
      <c r="E395" s="364"/>
    </row>
    <row r="396" spans="1:5">
      <c r="A396" s="369" t="s">
        <v>307</v>
      </c>
      <c r="B396" s="367">
        <v>1149</v>
      </c>
      <c r="C396" s="367">
        <v>860</v>
      </c>
      <c r="D396" s="368">
        <f t="shared" si="6"/>
        <v>74.847693646649262</v>
      </c>
      <c r="E396" s="364"/>
    </row>
    <row r="397" spans="1:5">
      <c r="A397" s="366" t="s">
        <v>308</v>
      </c>
      <c r="B397" s="367">
        <v>5669</v>
      </c>
      <c r="C397" s="367">
        <v>5500</v>
      </c>
      <c r="D397" s="368">
        <f t="shared" si="6"/>
        <v>97.01887458105486</v>
      </c>
      <c r="E397" s="364"/>
    </row>
    <row r="398" spans="1:5">
      <c r="A398" s="366" t="s">
        <v>309</v>
      </c>
      <c r="B398" s="367"/>
      <c r="C398" s="367"/>
      <c r="D398" s="368" t="e">
        <f t="shared" si="6"/>
        <v>#DIV/0!</v>
      </c>
      <c r="E398" s="364"/>
    </row>
    <row r="399" spans="1:5">
      <c r="A399" s="366" t="s">
        <v>310</v>
      </c>
      <c r="B399" s="367"/>
      <c r="C399" s="367"/>
      <c r="D399" s="368" t="e">
        <f t="shared" si="6"/>
        <v>#DIV/0!</v>
      </c>
      <c r="E399" s="364"/>
    </row>
    <row r="400" spans="1:5">
      <c r="A400" s="366" t="s">
        <v>311</v>
      </c>
      <c r="B400" s="367"/>
      <c r="C400" s="367"/>
      <c r="D400" s="368" t="e">
        <f t="shared" si="6"/>
        <v>#DIV/0!</v>
      </c>
      <c r="E400" s="364"/>
    </row>
    <row r="401" spans="1:5">
      <c r="A401" s="274" t="s">
        <v>312</v>
      </c>
      <c r="B401" s="215">
        <f>SUM(B402:B407)</f>
        <v>5883</v>
      </c>
      <c r="C401" s="215">
        <f>SUM(C402:C407)</f>
        <v>5500</v>
      </c>
      <c r="D401" s="365">
        <f t="shared" si="6"/>
        <v>93.489716131225563</v>
      </c>
      <c r="E401" s="364"/>
    </row>
    <row r="402" spans="1:5">
      <c r="A402" s="369" t="s">
        <v>313</v>
      </c>
      <c r="B402" s="367"/>
      <c r="C402" s="367"/>
      <c r="D402" s="368" t="e">
        <f t="shared" si="6"/>
        <v>#DIV/0!</v>
      </c>
      <c r="E402" s="364"/>
    </row>
    <row r="403" spans="1:5">
      <c r="A403" s="369" t="s">
        <v>314</v>
      </c>
      <c r="B403" s="367"/>
      <c r="C403" s="367"/>
      <c r="D403" s="368" t="e">
        <f t="shared" si="6"/>
        <v>#DIV/0!</v>
      </c>
      <c r="E403" s="364"/>
    </row>
    <row r="404" spans="1:5">
      <c r="A404" s="369" t="s">
        <v>315</v>
      </c>
      <c r="B404" s="367"/>
      <c r="C404" s="367"/>
      <c r="D404" s="368" t="e">
        <f t="shared" si="6"/>
        <v>#DIV/0!</v>
      </c>
      <c r="E404" s="364"/>
    </row>
    <row r="405" spans="1:5">
      <c r="A405" s="216" t="s">
        <v>316</v>
      </c>
      <c r="B405" s="367"/>
      <c r="C405" s="367"/>
      <c r="D405" s="368" t="e">
        <f t="shared" si="6"/>
        <v>#DIV/0!</v>
      </c>
      <c r="E405" s="364"/>
    </row>
    <row r="406" spans="1:5">
      <c r="A406" s="366" t="s">
        <v>317</v>
      </c>
      <c r="B406" s="367"/>
      <c r="C406" s="367"/>
      <c r="D406" s="368" t="e">
        <f t="shared" si="6"/>
        <v>#DIV/0!</v>
      </c>
      <c r="E406" s="364"/>
    </row>
    <row r="407" spans="1:5">
      <c r="A407" s="366" t="s">
        <v>318</v>
      </c>
      <c r="B407" s="367">
        <v>5883</v>
      </c>
      <c r="C407" s="367">
        <v>5500</v>
      </c>
      <c r="D407" s="368">
        <f t="shared" si="6"/>
        <v>93.489716131225563</v>
      </c>
      <c r="E407" s="364"/>
    </row>
    <row r="408" spans="1:5">
      <c r="A408" s="274" t="s">
        <v>319</v>
      </c>
      <c r="B408" s="379">
        <v>6261</v>
      </c>
      <c r="C408" s="379">
        <v>1500</v>
      </c>
      <c r="D408" s="365">
        <f t="shared" si="6"/>
        <v>23.957834211787254</v>
      </c>
      <c r="E408" s="364"/>
    </row>
    <row r="409" spans="1:5">
      <c r="A409" s="214" t="s">
        <v>320</v>
      </c>
      <c r="B409" s="214">
        <f>B410+B415+B423+B429+B433+B438+B443+B450+B454+B458</f>
        <v>2044</v>
      </c>
      <c r="C409" s="214">
        <f>C410+C415+C423+C429+C433+C438+C443+C450+C454+C458</f>
        <v>2000</v>
      </c>
      <c r="D409" s="363">
        <f t="shared" si="6"/>
        <v>97.847358121330714</v>
      </c>
      <c r="E409" s="364"/>
    </row>
    <row r="410" spans="1:5">
      <c r="A410" s="278" t="s">
        <v>321</v>
      </c>
      <c r="B410" s="215">
        <f>SUM(B411:B414)</f>
        <v>137</v>
      </c>
      <c r="C410" s="215">
        <f>SUM(C411:C414)</f>
        <v>150</v>
      </c>
      <c r="D410" s="365">
        <f t="shared" si="6"/>
        <v>109.48905109489051</v>
      </c>
      <c r="E410" s="364"/>
    </row>
    <row r="411" spans="1:5">
      <c r="A411" s="366" t="s">
        <v>64</v>
      </c>
      <c r="B411" s="367">
        <v>137</v>
      </c>
      <c r="C411" s="367">
        <v>150</v>
      </c>
      <c r="D411" s="368">
        <f t="shared" si="6"/>
        <v>109.48905109489051</v>
      </c>
      <c r="E411" s="364"/>
    </row>
    <row r="412" spans="1:5">
      <c r="A412" s="366" t="s">
        <v>65</v>
      </c>
      <c r="B412" s="367"/>
      <c r="C412" s="367"/>
      <c r="D412" s="368" t="e">
        <f t="shared" si="6"/>
        <v>#DIV/0!</v>
      </c>
      <c r="E412" s="364"/>
    </row>
    <row r="413" spans="1:5">
      <c r="A413" s="366" t="s">
        <v>66</v>
      </c>
      <c r="B413" s="367"/>
      <c r="C413" s="367"/>
      <c r="D413" s="368" t="e">
        <f t="shared" si="6"/>
        <v>#DIV/0!</v>
      </c>
      <c r="E413" s="364"/>
    </row>
    <row r="414" spans="1:5">
      <c r="A414" s="369" t="s">
        <v>322</v>
      </c>
      <c r="B414" s="367"/>
      <c r="C414" s="367"/>
      <c r="D414" s="368" t="e">
        <f t="shared" si="6"/>
        <v>#DIV/0!</v>
      </c>
      <c r="E414" s="364"/>
    </row>
    <row r="415" spans="1:5">
      <c r="A415" s="274" t="s">
        <v>323</v>
      </c>
      <c r="B415" s="215">
        <f>SUM(B416:B422)</f>
        <v>0</v>
      </c>
      <c r="C415" s="215">
        <f>SUM(C416:C422)</f>
        <v>0</v>
      </c>
      <c r="D415" s="365" t="e">
        <f t="shared" si="6"/>
        <v>#DIV/0!</v>
      </c>
      <c r="E415" s="364"/>
    </row>
    <row r="416" spans="1:5">
      <c r="A416" s="366" t="s">
        <v>324</v>
      </c>
      <c r="B416" s="367"/>
      <c r="C416" s="367"/>
      <c r="D416" s="368" t="e">
        <f t="shared" si="6"/>
        <v>#DIV/0!</v>
      </c>
      <c r="E416" s="364"/>
    </row>
    <row r="417" spans="1:5">
      <c r="A417" s="216" t="s">
        <v>325</v>
      </c>
      <c r="B417" s="367"/>
      <c r="C417" s="367"/>
      <c r="D417" s="368" t="e">
        <f t="shared" si="6"/>
        <v>#DIV/0!</v>
      </c>
      <c r="E417" s="364"/>
    </row>
    <row r="418" spans="1:5">
      <c r="A418" s="366" t="s">
        <v>326</v>
      </c>
      <c r="B418" s="367"/>
      <c r="C418" s="367"/>
      <c r="D418" s="368" t="e">
        <f t="shared" si="6"/>
        <v>#DIV/0!</v>
      </c>
      <c r="E418" s="364"/>
    </row>
    <row r="419" spans="1:5">
      <c r="A419" s="366" t="s">
        <v>327</v>
      </c>
      <c r="B419" s="367"/>
      <c r="C419" s="367"/>
      <c r="D419" s="368" t="e">
        <f t="shared" si="6"/>
        <v>#DIV/0!</v>
      </c>
      <c r="E419" s="364"/>
    </row>
    <row r="420" spans="1:5">
      <c r="A420" s="366" t="s">
        <v>328</v>
      </c>
      <c r="B420" s="367"/>
      <c r="C420" s="367"/>
      <c r="D420" s="368" t="e">
        <f t="shared" si="6"/>
        <v>#DIV/0!</v>
      </c>
      <c r="E420" s="364"/>
    </row>
    <row r="421" spans="1:5">
      <c r="A421" s="369" t="s">
        <v>329</v>
      </c>
      <c r="B421" s="367"/>
      <c r="C421" s="367"/>
      <c r="D421" s="368" t="e">
        <f t="shared" si="6"/>
        <v>#DIV/0!</v>
      </c>
      <c r="E421" s="364"/>
    </row>
    <row r="422" spans="1:5">
      <c r="A422" s="369" t="s">
        <v>330</v>
      </c>
      <c r="B422" s="367"/>
      <c r="C422" s="367"/>
      <c r="D422" s="368" t="e">
        <f t="shared" si="6"/>
        <v>#DIV/0!</v>
      </c>
      <c r="E422" s="364"/>
    </row>
    <row r="423" spans="1:5">
      <c r="A423" s="278" t="s">
        <v>331</v>
      </c>
      <c r="B423" s="215">
        <f>SUM(B424:B428)</f>
        <v>1275</v>
      </c>
      <c r="C423" s="215">
        <f>SUM(C424:C428)</f>
        <v>0</v>
      </c>
      <c r="D423" s="365">
        <f t="shared" si="6"/>
        <v>0</v>
      </c>
      <c r="E423" s="364"/>
    </row>
    <row r="424" spans="1:5">
      <c r="A424" s="366" t="s">
        <v>324</v>
      </c>
      <c r="B424" s="367"/>
      <c r="C424" s="367"/>
      <c r="D424" s="368" t="e">
        <f t="shared" si="6"/>
        <v>#DIV/0!</v>
      </c>
      <c r="E424" s="364"/>
    </row>
    <row r="425" spans="1:5">
      <c r="A425" s="366" t="s">
        <v>332</v>
      </c>
      <c r="B425" s="367"/>
      <c r="C425" s="367"/>
      <c r="D425" s="368" t="e">
        <f t="shared" si="6"/>
        <v>#DIV/0!</v>
      </c>
      <c r="E425" s="364"/>
    </row>
    <row r="426" spans="1:5">
      <c r="A426" s="366" t="s">
        <v>333</v>
      </c>
      <c r="B426" s="367"/>
      <c r="C426" s="367"/>
      <c r="D426" s="368" t="e">
        <f t="shared" si="6"/>
        <v>#DIV/0!</v>
      </c>
      <c r="E426" s="364"/>
    </row>
    <row r="427" spans="1:5">
      <c r="A427" s="369" t="s">
        <v>334</v>
      </c>
      <c r="B427" s="367"/>
      <c r="C427" s="367"/>
      <c r="D427" s="368" t="e">
        <f t="shared" si="6"/>
        <v>#DIV/0!</v>
      </c>
      <c r="E427" s="364"/>
    </row>
    <row r="428" spans="1:5">
      <c r="A428" s="369" t="s">
        <v>335</v>
      </c>
      <c r="B428" s="367">
        <v>1275</v>
      </c>
      <c r="C428" s="367"/>
      <c r="D428" s="368">
        <f t="shared" si="6"/>
        <v>0</v>
      </c>
      <c r="E428" s="364"/>
    </row>
    <row r="429" spans="1:5">
      <c r="A429" s="278" t="s">
        <v>336</v>
      </c>
      <c r="B429" s="215">
        <f>SUM(B430:B432)</f>
        <v>0</v>
      </c>
      <c r="C429" s="215">
        <f>SUM(C430:C432)</f>
        <v>500</v>
      </c>
      <c r="D429" s="365" t="e">
        <f t="shared" si="6"/>
        <v>#DIV/0!</v>
      </c>
      <c r="E429" s="364"/>
    </row>
    <row r="430" spans="1:5">
      <c r="A430" s="216" t="s">
        <v>324</v>
      </c>
      <c r="B430" s="367"/>
      <c r="C430" s="367"/>
      <c r="D430" s="368" t="e">
        <f t="shared" si="6"/>
        <v>#DIV/0!</v>
      </c>
      <c r="E430" s="364"/>
    </row>
    <row r="431" spans="1:5">
      <c r="A431" s="366" t="s">
        <v>337</v>
      </c>
      <c r="B431" s="367"/>
      <c r="C431" s="367"/>
      <c r="D431" s="368" t="e">
        <f t="shared" si="6"/>
        <v>#DIV/0!</v>
      </c>
      <c r="E431" s="364"/>
    </row>
    <row r="432" spans="1:5">
      <c r="A432" s="369" t="s">
        <v>338</v>
      </c>
      <c r="B432" s="367"/>
      <c r="C432" s="367">
        <v>500</v>
      </c>
      <c r="D432" s="368" t="e">
        <f t="shared" si="6"/>
        <v>#DIV/0!</v>
      </c>
      <c r="E432" s="364"/>
    </row>
    <row r="433" spans="1:5">
      <c r="A433" s="278" t="s">
        <v>339</v>
      </c>
      <c r="B433" s="215">
        <f>SUM(B434:B437)</f>
        <v>0</v>
      </c>
      <c r="C433" s="215">
        <f>SUM(C434:C437)</f>
        <v>0</v>
      </c>
      <c r="D433" s="365" t="e">
        <f t="shared" si="6"/>
        <v>#DIV/0!</v>
      </c>
      <c r="E433" s="364"/>
    </row>
    <row r="434" spans="1:5">
      <c r="A434" s="369" t="s">
        <v>324</v>
      </c>
      <c r="B434" s="367"/>
      <c r="C434" s="367"/>
      <c r="D434" s="368" t="e">
        <f t="shared" si="6"/>
        <v>#DIV/0!</v>
      </c>
      <c r="E434" s="364"/>
    </row>
    <row r="435" spans="1:5">
      <c r="A435" s="366" t="s">
        <v>340</v>
      </c>
      <c r="B435" s="367"/>
      <c r="C435" s="367"/>
      <c r="D435" s="368" t="e">
        <f t="shared" si="6"/>
        <v>#DIV/0!</v>
      </c>
      <c r="E435" s="364"/>
    </row>
    <row r="436" spans="1:5">
      <c r="A436" s="366" t="s">
        <v>341</v>
      </c>
      <c r="B436" s="367"/>
      <c r="C436" s="367"/>
      <c r="D436" s="368" t="e">
        <f t="shared" si="6"/>
        <v>#DIV/0!</v>
      </c>
      <c r="E436" s="364"/>
    </row>
    <row r="437" spans="1:5">
      <c r="A437" s="366" t="s">
        <v>342</v>
      </c>
      <c r="B437" s="367"/>
      <c r="C437" s="367"/>
      <c r="D437" s="368" t="e">
        <f t="shared" si="6"/>
        <v>#DIV/0!</v>
      </c>
      <c r="E437" s="364"/>
    </row>
    <row r="438" spans="1:5">
      <c r="A438" s="278" t="s">
        <v>343</v>
      </c>
      <c r="B438" s="215">
        <f>SUM(B439:B442)</f>
        <v>0</v>
      </c>
      <c r="C438" s="215">
        <f>SUM(C439:C442)</f>
        <v>0</v>
      </c>
      <c r="D438" s="365" t="e">
        <f t="shared" si="6"/>
        <v>#DIV/0!</v>
      </c>
      <c r="E438" s="364"/>
    </row>
    <row r="439" spans="1:5">
      <c r="A439" s="369" t="s">
        <v>344</v>
      </c>
      <c r="B439" s="367"/>
      <c r="C439" s="367"/>
      <c r="D439" s="368" t="e">
        <f t="shared" si="6"/>
        <v>#DIV/0!</v>
      </c>
      <c r="E439" s="364"/>
    </row>
    <row r="440" spans="1:5">
      <c r="A440" s="369" t="s">
        <v>345</v>
      </c>
      <c r="B440" s="367"/>
      <c r="C440" s="367"/>
      <c r="D440" s="368" t="e">
        <f t="shared" si="6"/>
        <v>#DIV/0!</v>
      </c>
      <c r="E440" s="364"/>
    </row>
    <row r="441" spans="1:5">
      <c r="A441" s="369" t="s">
        <v>346</v>
      </c>
      <c r="B441" s="367"/>
      <c r="C441" s="367"/>
      <c r="D441" s="368" t="e">
        <f t="shared" si="6"/>
        <v>#DIV/0!</v>
      </c>
      <c r="E441" s="364"/>
    </row>
    <row r="442" spans="1:5">
      <c r="A442" s="369" t="s">
        <v>347</v>
      </c>
      <c r="B442" s="367"/>
      <c r="C442" s="367"/>
      <c r="D442" s="368" t="e">
        <f t="shared" si="6"/>
        <v>#DIV/0!</v>
      </c>
      <c r="E442" s="364"/>
    </row>
    <row r="443" spans="1:5">
      <c r="A443" s="274" t="s">
        <v>348</v>
      </c>
      <c r="B443" s="215">
        <f>SUM(B444:B449)</f>
        <v>213</v>
      </c>
      <c r="C443" s="215">
        <f>SUM(C444:C449)</f>
        <v>230</v>
      </c>
      <c r="D443" s="365">
        <f t="shared" si="6"/>
        <v>107.98122065727699</v>
      </c>
      <c r="E443" s="364"/>
    </row>
    <row r="444" spans="1:5">
      <c r="A444" s="366" t="s">
        <v>324</v>
      </c>
      <c r="B444" s="367">
        <v>48</v>
      </c>
      <c r="C444" s="367">
        <v>50</v>
      </c>
      <c r="D444" s="368">
        <f t="shared" si="6"/>
        <v>104.16666666666667</v>
      </c>
      <c r="E444" s="364"/>
    </row>
    <row r="445" spans="1:5">
      <c r="A445" s="369" t="s">
        <v>349</v>
      </c>
      <c r="B445" s="367">
        <v>11</v>
      </c>
      <c r="C445" s="367">
        <v>10</v>
      </c>
      <c r="D445" s="368">
        <f t="shared" si="6"/>
        <v>90.909090909090907</v>
      </c>
      <c r="E445" s="364"/>
    </row>
    <row r="446" spans="1:5">
      <c r="A446" s="369" t="s">
        <v>350</v>
      </c>
      <c r="B446" s="367"/>
      <c r="C446" s="367"/>
      <c r="D446" s="368" t="e">
        <f t="shared" si="6"/>
        <v>#DIV/0!</v>
      </c>
      <c r="E446" s="364"/>
    </row>
    <row r="447" spans="1:5">
      <c r="A447" s="369" t="s">
        <v>351</v>
      </c>
      <c r="B447" s="367"/>
      <c r="C447" s="367"/>
      <c r="D447" s="368" t="e">
        <f t="shared" si="6"/>
        <v>#DIV/0!</v>
      </c>
      <c r="E447" s="364"/>
    </row>
    <row r="448" spans="1:5">
      <c r="A448" s="366" t="s">
        <v>352</v>
      </c>
      <c r="B448" s="367">
        <v>139</v>
      </c>
      <c r="C448" s="367">
        <v>140</v>
      </c>
      <c r="D448" s="368">
        <f t="shared" si="6"/>
        <v>100.71942446043165</v>
      </c>
      <c r="E448" s="364"/>
    </row>
    <row r="449" spans="1:5">
      <c r="A449" s="366" t="s">
        <v>353</v>
      </c>
      <c r="B449" s="367">
        <v>15</v>
      </c>
      <c r="C449" s="367">
        <v>30</v>
      </c>
      <c r="D449" s="368">
        <f t="shared" si="6"/>
        <v>200</v>
      </c>
      <c r="E449" s="364"/>
    </row>
    <row r="450" spans="1:5">
      <c r="A450" s="274" t="s">
        <v>354</v>
      </c>
      <c r="B450" s="215">
        <f>SUM(B451:B453)</f>
        <v>0</v>
      </c>
      <c r="C450" s="215">
        <f>SUM(C451:C453)</f>
        <v>0</v>
      </c>
      <c r="D450" s="365" t="e">
        <f t="shared" si="6"/>
        <v>#DIV/0!</v>
      </c>
      <c r="E450" s="364"/>
    </row>
    <row r="451" spans="1:5">
      <c r="A451" s="369" t="s">
        <v>355</v>
      </c>
      <c r="B451" s="367"/>
      <c r="C451" s="367"/>
      <c r="D451" s="368" t="e">
        <f t="shared" si="6"/>
        <v>#DIV/0!</v>
      </c>
      <c r="E451" s="364"/>
    </row>
    <row r="452" spans="1:5">
      <c r="A452" s="369" t="s">
        <v>356</v>
      </c>
      <c r="B452" s="367"/>
      <c r="C452" s="367"/>
      <c r="D452" s="368" t="e">
        <f t="shared" si="6"/>
        <v>#DIV/0!</v>
      </c>
      <c r="E452" s="364"/>
    </row>
    <row r="453" spans="1:5">
      <c r="A453" s="369" t="s">
        <v>357</v>
      </c>
      <c r="B453" s="367"/>
      <c r="C453" s="367"/>
      <c r="D453" s="368" t="e">
        <f t="shared" ref="D453:D516" si="7">C453/B453*100</f>
        <v>#DIV/0!</v>
      </c>
      <c r="E453" s="364"/>
    </row>
    <row r="454" spans="1:5">
      <c r="A454" s="215" t="s">
        <v>358</v>
      </c>
      <c r="B454" s="215">
        <f>SUM(B455:B457)</f>
        <v>0</v>
      </c>
      <c r="C454" s="215">
        <f>SUM(C455:C457)</f>
        <v>0</v>
      </c>
      <c r="D454" s="365" t="e">
        <f t="shared" si="7"/>
        <v>#DIV/0!</v>
      </c>
      <c r="E454" s="364"/>
    </row>
    <row r="455" spans="1:5">
      <c r="A455" s="369" t="s">
        <v>359</v>
      </c>
      <c r="B455" s="367"/>
      <c r="C455" s="367"/>
      <c r="D455" s="368" t="e">
        <f t="shared" si="7"/>
        <v>#DIV/0!</v>
      </c>
      <c r="E455" s="364"/>
    </row>
    <row r="456" spans="1:5">
      <c r="A456" s="369" t="s">
        <v>360</v>
      </c>
      <c r="B456" s="367"/>
      <c r="C456" s="367"/>
      <c r="D456" s="368" t="e">
        <f t="shared" si="7"/>
        <v>#DIV/0!</v>
      </c>
      <c r="E456" s="364"/>
    </row>
    <row r="457" spans="1:5">
      <c r="A457" s="369" t="s">
        <v>361</v>
      </c>
      <c r="B457" s="367"/>
      <c r="C457" s="367"/>
      <c r="D457" s="368" t="e">
        <f t="shared" si="7"/>
        <v>#DIV/0!</v>
      </c>
      <c r="E457" s="364"/>
    </row>
    <row r="458" spans="1:5">
      <c r="A458" s="274" t="s">
        <v>362</v>
      </c>
      <c r="B458" s="215">
        <f>SUM(B459:B462)</f>
        <v>419</v>
      </c>
      <c r="C458" s="215">
        <f>SUM(C459:C462)</f>
        <v>1120</v>
      </c>
      <c r="D458" s="365">
        <f t="shared" si="7"/>
        <v>267.30310262529832</v>
      </c>
      <c r="E458" s="364"/>
    </row>
    <row r="459" spans="1:5">
      <c r="A459" s="366" t="s">
        <v>363</v>
      </c>
      <c r="B459" s="367"/>
      <c r="C459" s="367"/>
      <c r="D459" s="368" t="e">
        <f t="shared" si="7"/>
        <v>#DIV/0!</v>
      </c>
      <c r="E459" s="364"/>
    </row>
    <row r="460" spans="1:5">
      <c r="A460" s="369" t="s">
        <v>364</v>
      </c>
      <c r="B460" s="367"/>
      <c r="C460" s="367"/>
      <c r="D460" s="368" t="e">
        <f t="shared" si="7"/>
        <v>#DIV/0!</v>
      </c>
      <c r="E460" s="364"/>
    </row>
    <row r="461" spans="1:5">
      <c r="A461" s="369" t="s">
        <v>365</v>
      </c>
      <c r="B461" s="367"/>
      <c r="C461" s="367"/>
      <c r="D461" s="368" t="e">
        <f t="shared" si="7"/>
        <v>#DIV/0!</v>
      </c>
      <c r="E461" s="364"/>
    </row>
    <row r="462" spans="1:5">
      <c r="A462" s="369" t="s">
        <v>366</v>
      </c>
      <c r="B462" s="367">
        <v>419</v>
      </c>
      <c r="C462" s="367">
        <v>1120</v>
      </c>
      <c r="D462" s="368">
        <f t="shared" si="7"/>
        <v>267.30310262529832</v>
      </c>
      <c r="E462" s="364"/>
    </row>
    <row r="463" spans="1:5">
      <c r="A463" s="214" t="s">
        <v>367</v>
      </c>
      <c r="B463" s="214">
        <f>B464+B480+B488+B499+B508+B516</f>
        <v>4543</v>
      </c>
      <c r="C463" s="214">
        <f>C464+C480+C488+C499+C508+C516</f>
        <v>4500</v>
      </c>
      <c r="D463" s="363">
        <f t="shared" si="7"/>
        <v>99.05348888399736</v>
      </c>
      <c r="E463" s="364"/>
    </row>
    <row r="464" spans="1:5">
      <c r="A464" s="215" t="s">
        <v>368</v>
      </c>
      <c r="B464" s="215">
        <f>SUM(B465:B479)</f>
        <v>2512</v>
      </c>
      <c r="C464" s="215">
        <f>SUM(C465:C479)</f>
        <v>2380</v>
      </c>
      <c r="D464" s="365">
        <f t="shared" si="7"/>
        <v>94.745222929936304</v>
      </c>
      <c r="E464" s="364"/>
    </row>
    <row r="465" spans="1:5">
      <c r="A465" s="216" t="s">
        <v>64</v>
      </c>
      <c r="B465" s="367">
        <v>764</v>
      </c>
      <c r="C465" s="367">
        <v>780</v>
      </c>
      <c r="D465" s="368">
        <f t="shared" si="7"/>
        <v>102.09424083769633</v>
      </c>
      <c r="E465" s="364"/>
    </row>
    <row r="466" spans="1:5">
      <c r="A466" s="216" t="s">
        <v>65</v>
      </c>
      <c r="B466" s="367"/>
      <c r="C466" s="367"/>
      <c r="D466" s="368" t="e">
        <f t="shared" si="7"/>
        <v>#DIV/0!</v>
      </c>
      <c r="E466" s="364"/>
    </row>
    <row r="467" spans="1:5">
      <c r="A467" s="216" t="s">
        <v>66</v>
      </c>
      <c r="B467" s="367"/>
      <c r="C467" s="367"/>
      <c r="D467" s="368" t="e">
        <f t="shared" si="7"/>
        <v>#DIV/0!</v>
      </c>
      <c r="E467" s="364"/>
    </row>
    <row r="468" spans="1:5">
      <c r="A468" s="216" t="s">
        <v>369</v>
      </c>
      <c r="B468" s="367">
        <v>145</v>
      </c>
      <c r="C468" s="367">
        <v>150</v>
      </c>
      <c r="D468" s="368">
        <f t="shared" si="7"/>
        <v>103.44827586206897</v>
      </c>
      <c r="E468" s="364"/>
    </row>
    <row r="469" spans="1:5">
      <c r="A469" s="216" t="s">
        <v>370</v>
      </c>
      <c r="B469" s="367"/>
      <c r="C469" s="367"/>
      <c r="D469" s="368" t="e">
        <f t="shared" si="7"/>
        <v>#DIV/0!</v>
      </c>
      <c r="E469" s="364"/>
    </row>
    <row r="470" spans="1:5">
      <c r="A470" s="216" t="s">
        <v>371</v>
      </c>
      <c r="B470" s="367"/>
      <c r="C470" s="367"/>
      <c r="D470" s="368" t="e">
        <f t="shared" si="7"/>
        <v>#DIV/0!</v>
      </c>
      <c r="E470" s="364"/>
    </row>
    <row r="471" spans="1:5">
      <c r="A471" s="216" t="s">
        <v>372</v>
      </c>
      <c r="B471" s="367">
        <v>332</v>
      </c>
      <c r="C471" s="367">
        <v>330</v>
      </c>
      <c r="D471" s="368">
        <f t="shared" si="7"/>
        <v>99.397590361445793</v>
      </c>
      <c r="E471" s="364"/>
    </row>
    <row r="472" spans="1:5">
      <c r="A472" s="216" t="s">
        <v>373</v>
      </c>
      <c r="B472" s="367">
        <v>39</v>
      </c>
      <c r="C472" s="367"/>
      <c r="D472" s="368">
        <f t="shared" si="7"/>
        <v>0</v>
      </c>
      <c r="E472" s="364"/>
    </row>
    <row r="473" spans="1:5">
      <c r="A473" s="216" t="s">
        <v>374</v>
      </c>
      <c r="B473" s="367">
        <v>200</v>
      </c>
      <c r="C473" s="367">
        <v>180</v>
      </c>
      <c r="D473" s="368">
        <f t="shared" si="7"/>
        <v>90</v>
      </c>
      <c r="E473" s="364"/>
    </row>
    <row r="474" spans="1:5">
      <c r="A474" s="216" t="s">
        <v>375</v>
      </c>
      <c r="B474" s="367"/>
      <c r="C474" s="367"/>
      <c r="D474" s="368" t="e">
        <f t="shared" si="7"/>
        <v>#DIV/0!</v>
      </c>
      <c r="E474" s="364"/>
    </row>
    <row r="475" spans="1:5">
      <c r="A475" s="216" t="s">
        <v>376</v>
      </c>
      <c r="B475" s="367"/>
      <c r="C475" s="367"/>
      <c r="D475" s="368" t="e">
        <f t="shared" si="7"/>
        <v>#DIV/0!</v>
      </c>
      <c r="E475" s="364"/>
    </row>
    <row r="476" spans="1:5">
      <c r="A476" s="216" t="s">
        <v>377</v>
      </c>
      <c r="B476" s="367">
        <v>142</v>
      </c>
      <c r="C476" s="367">
        <v>290</v>
      </c>
      <c r="D476" s="368">
        <f t="shared" si="7"/>
        <v>204.22535211267606</v>
      </c>
      <c r="E476" s="364"/>
    </row>
    <row r="477" spans="1:5">
      <c r="A477" s="216" t="s">
        <v>378</v>
      </c>
      <c r="B477" s="367"/>
      <c r="C477" s="367"/>
      <c r="D477" s="368" t="e">
        <f t="shared" si="7"/>
        <v>#DIV/0!</v>
      </c>
      <c r="E477" s="364"/>
    </row>
    <row r="478" spans="1:5">
      <c r="A478" s="216" t="s">
        <v>379</v>
      </c>
      <c r="B478" s="367"/>
      <c r="C478" s="367"/>
      <c r="D478" s="368" t="e">
        <f t="shared" si="7"/>
        <v>#DIV/0!</v>
      </c>
      <c r="E478" s="364"/>
    </row>
    <row r="479" spans="1:5">
      <c r="A479" s="216" t="s">
        <v>380</v>
      </c>
      <c r="B479" s="367">
        <v>890</v>
      </c>
      <c r="C479" s="367">
        <v>650</v>
      </c>
      <c r="D479" s="368">
        <f t="shared" si="7"/>
        <v>73.033707865168537</v>
      </c>
      <c r="E479" s="364"/>
    </row>
    <row r="480" spans="1:5">
      <c r="A480" s="215" t="s">
        <v>381</v>
      </c>
      <c r="B480" s="215">
        <f>SUM(B481:B487)</f>
        <v>82</v>
      </c>
      <c r="C480" s="215">
        <f>SUM(C481:C487)</f>
        <v>80</v>
      </c>
      <c r="D480" s="365">
        <f t="shared" si="7"/>
        <v>97.560975609756099</v>
      </c>
      <c r="E480" s="364"/>
    </row>
    <row r="481" spans="1:5">
      <c r="A481" s="216" t="s">
        <v>64</v>
      </c>
      <c r="B481" s="367"/>
      <c r="C481" s="367"/>
      <c r="D481" s="368" t="e">
        <f t="shared" si="7"/>
        <v>#DIV/0!</v>
      </c>
      <c r="E481" s="364"/>
    </row>
    <row r="482" spans="1:5">
      <c r="A482" s="216" t="s">
        <v>65</v>
      </c>
      <c r="B482" s="367"/>
      <c r="C482" s="367"/>
      <c r="D482" s="368" t="e">
        <f t="shared" si="7"/>
        <v>#DIV/0!</v>
      </c>
      <c r="E482" s="364"/>
    </row>
    <row r="483" spans="1:5">
      <c r="A483" s="216" t="s">
        <v>66</v>
      </c>
      <c r="B483" s="367"/>
      <c r="C483" s="367"/>
      <c r="D483" s="368" t="e">
        <f t="shared" si="7"/>
        <v>#DIV/0!</v>
      </c>
      <c r="E483" s="364"/>
    </row>
    <row r="484" spans="1:5">
      <c r="A484" s="216" t="s">
        <v>382</v>
      </c>
      <c r="B484" s="367">
        <v>28</v>
      </c>
      <c r="C484" s="367">
        <v>20</v>
      </c>
      <c r="D484" s="368">
        <f t="shared" si="7"/>
        <v>71.428571428571431</v>
      </c>
      <c r="E484" s="364"/>
    </row>
    <row r="485" spans="1:5">
      <c r="A485" s="216" t="s">
        <v>383</v>
      </c>
      <c r="B485" s="367"/>
      <c r="C485" s="367"/>
      <c r="D485" s="368" t="e">
        <f t="shared" si="7"/>
        <v>#DIV/0!</v>
      </c>
      <c r="E485" s="364"/>
    </row>
    <row r="486" spans="1:5">
      <c r="A486" s="216" t="s">
        <v>384</v>
      </c>
      <c r="B486" s="367"/>
      <c r="C486" s="367"/>
      <c r="D486" s="368" t="e">
        <f t="shared" si="7"/>
        <v>#DIV/0!</v>
      </c>
      <c r="E486" s="364"/>
    </row>
    <row r="487" spans="1:5">
      <c r="A487" s="216" t="s">
        <v>385</v>
      </c>
      <c r="B487" s="367">
        <v>54</v>
      </c>
      <c r="C487" s="367">
        <v>60</v>
      </c>
      <c r="D487" s="368">
        <f t="shared" si="7"/>
        <v>111.11111111111111</v>
      </c>
      <c r="E487" s="364"/>
    </row>
    <row r="488" spans="1:5">
      <c r="A488" s="215" t="s">
        <v>386</v>
      </c>
      <c r="B488" s="215">
        <f>SUM(B489:B498)</f>
        <v>96</v>
      </c>
      <c r="C488" s="215">
        <f>SUM(C489:C498)</f>
        <v>80</v>
      </c>
      <c r="D488" s="365">
        <f t="shared" si="7"/>
        <v>83.333333333333343</v>
      </c>
      <c r="E488" s="364"/>
    </row>
    <row r="489" spans="1:5">
      <c r="A489" s="216" t="s">
        <v>64</v>
      </c>
      <c r="B489" s="367"/>
      <c r="C489" s="367"/>
      <c r="D489" s="368" t="e">
        <f t="shared" si="7"/>
        <v>#DIV/0!</v>
      </c>
      <c r="E489" s="364"/>
    </row>
    <row r="490" spans="1:5">
      <c r="A490" s="216" t="s">
        <v>65</v>
      </c>
      <c r="B490" s="367"/>
      <c r="C490" s="367"/>
      <c r="D490" s="368" t="e">
        <f t="shared" si="7"/>
        <v>#DIV/0!</v>
      </c>
      <c r="E490" s="364"/>
    </row>
    <row r="491" spans="1:5">
      <c r="A491" s="216" t="s">
        <v>66</v>
      </c>
      <c r="B491" s="367"/>
      <c r="C491" s="367"/>
      <c r="D491" s="368" t="e">
        <f t="shared" si="7"/>
        <v>#DIV/0!</v>
      </c>
      <c r="E491" s="364"/>
    </row>
    <row r="492" spans="1:5">
      <c r="A492" s="216" t="s">
        <v>387</v>
      </c>
      <c r="B492" s="367"/>
      <c r="C492" s="367"/>
      <c r="D492" s="368" t="e">
        <f t="shared" si="7"/>
        <v>#DIV/0!</v>
      </c>
      <c r="E492" s="364"/>
    </row>
    <row r="493" spans="1:5">
      <c r="A493" s="216" t="s">
        <v>388</v>
      </c>
      <c r="B493" s="367"/>
      <c r="C493" s="367"/>
      <c r="D493" s="368" t="e">
        <f t="shared" si="7"/>
        <v>#DIV/0!</v>
      </c>
      <c r="E493" s="364"/>
    </row>
    <row r="494" spans="1:5">
      <c r="A494" s="216" t="s">
        <v>389</v>
      </c>
      <c r="B494" s="367"/>
      <c r="C494" s="367"/>
      <c r="D494" s="368" t="e">
        <f t="shared" si="7"/>
        <v>#DIV/0!</v>
      </c>
      <c r="E494" s="364"/>
    </row>
    <row r="495" spans="1:5">
      <c r="A495" s="216" t="s">
        <v>390</v>
      </c>
      <c r="B495" s="367"/>
      <c r="C495" s="367"/>
      <c r="D495" s="368" t="e">
        <f t="shared" si="7"/>
        <v>#DIV/0!</v>
      </c>
      <c r="E495" s="364"/>
    </row>
    <row r="496" spans="1:5">
      <c r="A496" s="216" t="s">
        <v>391</v>
      </c>
      <c r="B496" s="367">
        <v>68</v>
      </c>
      <c r="C496" s="367">
        <v>65</v>
      </c>
      <c r="D496" s="368">
        <f t="shared" si="7"/>
        <v>95.588235294117652</v>
      </c>
      <c r="E496" s="364"/>
    </row>
    <row r="497" spans="1:5">
      <c r="A497" s="216" t="s">
        <v>392</v>
      </c>
      <c r="B497" s="367"/>
      <c r="C497" s="367"/>
      <c r="D497" s="368" t="e">
        <f t="shared" si="7"/>
        <v>#DIV/0!</v>
      </c>
      <c r="E497" s="364"/>
    </row>
    <row r="498" spans="1:5">
      <c r="A498" s="216" t="s">
        <v>393</v>
      </c>
      <c r="B498" s="367">
        <v>28</v>
      </c>
      <c r="C498" s="367">
        <v>15</v>
      </c>
      <c r="D498" s="368">
        <f t="shared" si="7"/>
        <v>53.571428571428569</v>
      </c>
      <c r="E498" s="364"/>
    </row>
    <row r="499" spans="1:5">
      <c r="A499" s="215" t="s">
        <v>394</v>
      </c>
      <c r="B499" s="215">
        <f>SUM(B500:B507)</f>
        <v>0</v>
      </c>
      <c r="C499" s="215">
        <f>SUM(C500:C507)</f>
        <v>0</v>
      </c>
      <c r="D499" s="365" t="e">
        <f t="shared" si="7"/>
        <v>#DIV/0!</v>
      </c>
      <c r="E499" s="364"/>
    </row>
    <row r="500" spans="1:5">
      <c r="A500" s="216" t="s">
        <v>64</v>
      </c>
      <c r="B500" s="367"/>
      <c r="C500" s="367"/>
      <c r="D500" s="368" t="e">
        <f t="shared" si="7"/>
        <v>#DIV/0!</v>
      </c>
      <c r="E500" s="364"/>
    </row>
    <row r="501" spans="1:5">
      <c r="A501" s="216" t="s">
        <v>395</v>
      </c>
      <c r="B501" s="367"/>
      <c r="C501" s="367"/>
      <c r="D501" s="368" t="e">
        <f t="shared" si="7"/>
        <v>#DIV/0!</v>
      </c>
      <c r="E501" s="364"/>
    </row>
    <row r="502" spans="1:5">
      <c r="A502" s="216" t="s">
        <v>66</v>
      </c>
      <c r="B502" s="367"/>
      <c r="C502" s="367"/>
      <c r="D502" s="368" t="e">
        <f t="shared" si="7"/>
        <v>#DIV/0!</v>
      </c>
      <c r="E502" s="364"/>
    </row>
    <row r="503" spans="1:5">
      <c r="A503" s="216" t="s">
        <v>396</v>
      </c>
      <c r="B503" s="367"/>
      <c r="C503" s="367"/>
      <c r="D503" s="368" t="e">
        <f t="shared" si="7"/>
        <v>#DIV/0!</v>
      </c>
      <c r="E503" s="364"/>
    </row>
    <row r="504" spans="1:5">
      <c r="A504" s="216" t="s">
        <v>397</v>
      </c>
      <c r="B504" s="367"/>
      <c r="C504" s="367"/>
      <c r="D504" s="368" t="e">
        <f t="shared" si="7"/>
        <v>#DIV/0!</v>
      </c>
      <c r="E504" s="364"/>
    </row>
    <row r="505" spans="1:5">
      <c r="A505" s="216" t="s">
        <v>398</v>
      </c>
      <c r="B505" s="367"/>
      <c r="C505" s="367"/>
      <c r="D505" s="368" t="e">
        <f t="shared" si="7"/>
        <v>#DIV/0!</v>
      </c>
      <c r="E505" s="364"/>
    </row>
    <row r="506" spans="1:5">
      <c r="A506" s="216" t="s">
        <v>399</v>
      </c>
      <c r="B506" s="367"/>
      <c r="C506" s="367"/>
      <c r="D506" s="368" t="e">
        <f t="shared" si="7"/>
        <v>#DIV/0!</v>
      </c>
      <c r="E506" s="364"/>
    </row>
    <row r="507" spans="1:5">
      <c r="A507" s="216" t="s">
        <v>400</v>
      </c>
      <c r="B507" s="367"/>
      <c r="C507" s="367"/>
      <c r="D507" s="368" t="e">
        <f t="shared" si="7"/>
        <v>#DIV/0!</v>
      </c>
      <c r="E507" s="364"/>
    </row>
    <row r="508" spans="1:5">
      <c r="A508" s="215" t="s">
        <v>401</v>
      </c>
      <c r="B508" s="215">
        <f>SUM(B509:B515)</f>
        <v>1843</v>
      </c>
      <c r="C508" s="215">
        <f>SUM(C509:C515)</f>
        <v>1960</v>
      </c>
      <c r="D508" s="365">
        <f t="shared" si="7"/>
        <v>106.34834508952795</v>
      </c>
      <c r="E508" s="364"/>
    </row>
    <row r="509" spans="1:5">
      <c r="A509" s="216" t="s">
        <v>64</v>
      </c>
      <c r="B509" s="367"/>
      <c r="C509" s="367"/>
      <c r="D509" s="368" t="e">
        <f t="shared" si="7"/>
        <v>#DIV/0!</v>
      </c>
      <c r="E509" s="364"/>
    </row>
    <row r="510" spans="1:5">
      <c r="A510" s="216" t="s">
        <v>65</v>
      </c>
      <c r="B510" s="367"/>
      <c r="C510" s="367"/>
      <c r="D510" s="368" t="e">
        <f t="shared" si="7"/>
        <v>#DIV/0!</v>
      </c>
      <c r="E510" s="364"/>
    </row>
    <row r="511" spans="1:5">
      <c r="A511" s="216" t="s">
        <v>66</v>
      </c>
      <c r="B511" s="367"/>
      <c r="C511" s="367"/>
      <c r="D511" s="368" t="e">
        <f t="shared" si="7"/>
        <v>#DIV/0!</v>
      </c>
      <c r="E511" s="364"/>
    </row>
    <row r="512" spans="1:5">
      <c r="A512" s="216" t="s">
        <v>402</v>
      </c>
      <c r="B512" s="367"/>
      <c r="C512" s="367"/>
      <c r="D512" s="368" t="e">
        <f t="shared" si="7"/>
        <v>#DIV/0!</v>
      </c>
      <c r="E512" s="364"/>
    </row>
    <row r="513" spans="1:5">
      <c r="A513" s="216" t="s">
        <v>403</v>
      </c>
      <c r="B513" s="367">
        <v>53</v>
      </c>
      <c r="C513" s="367">
        <v>10</v>
      </c>
      <c r="D513" s="368">
        <f t="shared" si="7"/>
        <v>18.867924528301888</v>
      </c>
      <c r="E513" s="364"/>
    </row>
    <row r="514" spans="1:5">
      <c r="A514" s="216" t="s">
        <v>404</v>
      </c>
      <c r="B514" s="367"/>
      <c r="C514" s="367"/>
      <c r="D514" s="368" t="e">
        <f t="shared" si="7"/>
        <v>#DIV/0!</v>
      </c>
      <c r="E514" s="364"/>
    </row>
    <row r="515" spans="1:5">
      <c r="A515" s="216" t="s">
        <v>405</v>
      </c>
      <c r="B515" s="367">
        <v>1790</v>
      </c>
      <c r="C515" s="367">
        <v>1950</v>
      </c>
      <c r="D515" s="368">
        <f t="shared" si="7"/>
        <v>108.93854748603351</v>
      </c>
      <c r="E515" s="364"/>
    </row>
    <row r="516" spans="1:5">
      <c r="A516" s="215" t="s">
        <v>406</v>
      </c>
      <c r="B516" s="215">
        <f>SUM(B517:B519)</f>
        <v>10</v>
      </c>
      <c r="C516" s="215">
        <f>SUM(C517:C519)</f>
        <v>0</v>
      </c>
      <c r="D516" s="365">
        <f t="shared" si="7"/>
        <v>0</v>
      </c>
      <c r="E516" s="364"/>
    </row>
    <row r="517" spans="1:5">
      <c r="A517" s="216" t="s">
        <v>407</v>
      </c>
      <c r="B517" s="367"/>
      <c r="C517" s="367"/>
      <c r="D517" s="368" t="e">
        <f t="shared" ref="D517:D580" si="8">C517/B517*100</f>
        <v>#DIV/0!</v>
      </c>
      <c r="E517" s="364"/>
    </row>
    <row r="518" spans="1:5">
      <c r="A518" s="216" t="s">
        <v>408</v>
      </c>
      <c r="B518" s="367"/>
      <c r="C518" s="367"/>
      <c r="D518" s="368" t="e">
        <f t="shared" si="8"/>
        <v>#DIV/0!</v>
      </c>
      <c r="E518" s="364"/>
    </row>
    <row r="519" spans="1:5">
      <c r="A519" s="216" t="s">
        <v>409</v>
      </c>
      <c r="B519" s="367">
        <v>10</v>
      </c>
      <c r="C519" s="367"/>
      <c r="D519" s="368">
        <f t="shared" si="8"/>
        <v>0</v>
      </c>
      <c r="E519" s="364"/>
    </row>
    <row r="520" spans="1:5">
      <c r="A520" s="214" t="s">
        <v>410</v>
      </c>
      <c r="B520" s="214">
        <f>B521+B535+B543+B545+B553+B557+B567+B575+B582+B590+B599+B604+B607+B610+B613+B616+B619+B623+B628+B636+B639</f>
        <v>49145</v>
      </c>
      <c r="C520" s="214">
        <f>C521+C535+C543+C545+C553+C557+C567+C575+C582+C590+C599+C604+C607+C610+C613+C616+C619+C623+C628+C636+C639</f>
        <v>45824</v>
      </c>
      <c r="D520" s="363">
        <f t="shared" si="8"/>
        <v>93.242445823583282</v>
      </c>
      <c r="E520" s="364"/>
    </row>
    <row r="521" spans="1:5">
      <c r="A521" s="215" t="s">
        <v>411</v>
      </c>
      <c r="B521" s="215">
        <f>SUM(B522:B534)</f>
        <v>1555</v>
      </c>
      <c r="C521" s="215">
        <f>SUM(C522:C534)</f>
        <v>1585</v>
      </c>
      <c r="D521" s="365">
        <f t="shared" si="8"/>
        <v>101.92926045016077</v>
      </c>
      <c r="E521" s="364"/>
    </row>
    <row r="522" spans="1:5">
      <c r="A522" s="216" t="s">
        <v>64</v>
      </c>
      <c r="B522" s="367"/>
      <c r="C522" s="367"/>
      <c r="D522" s="368" t="e">
        <f t="shared" si="8"/>
        <v>#DIV/0!</v>
      </c>
      <c r="E522" s="364"/>
    </row>
    <row r="523" spans="1:5">
      <c r="A523" s="216" t="s">
        <v>65</v>
      </c>
      <c r="B523" s="367"/>
      <c r="C523" s="367"/>
      <c r="D523" s="368" t="e">
        <f t="shared" si="8"/>
        <v>#DIV/0!</v>
      </c>
      <c r="E523" s="364"/>
    </row>
    <row r="524" spans="1:5">
      <c r="A524" s="216" t="s">
        <v>66</v>
      </c>
      <c r="B524" s="367"/>
      <c r="C524" s="367"/>
      <c r="D524" s="368" t="e">
        <f t="shared" si="8"/>
        <v>#DIV/0!</v>
      </c>
      <c r="E524" s="364"/>
    </row>
    <row r="525" spans="1:5">
      <c r="A525" s="216" t="s">
        <v>412</v>
      </c>
      <c r="B525" s="367"/>
      <c r="C525" s="367"/>
      <c r="D525" s="368" t="e">
        <f t="shared" si="8"/>
        <v>#DIV/0!</v>
      </c>
      <c r="E525" s="364"/>
    </row>
    <row r="526" spans="1:5">
      <c r="A526" s="216" t="s">
        <v>413</v>
      </c>
      <c r="B526" s="367">
        <v>133</v>
      </c>
      <c r="C526" s="367">
        <v>130</v>
      </c>
      <c r="D526" s="368">
        <f t="shared" si="8"/>
        <v>97.744360902255636</v>
      </c>
      <c r="E526" s="364"/>
    </row>
    <row r="527" spans="1:5">
      <c r="A527" s="216" t="s">
        <v>414</v>
      </c>
      <c r="B527" s="367">
        <v>282</v>
      </c>
      <c r="C527" s="367">
        <v>295</v>
      </c>
      <c r="D527" s="368">
        <f t="shared" si="8"/>
        <v>104.60992907801419</v>
      </c>
      <c r="E527" s="364"/>
    </row>
    <row r="528" spans="1:5">
      <c r="A528" s="216" t="s">
        <v>415</v>
      </c>
      <c r="B528" s="367"/>
      <c r="C528" s="367"/>
      <c r="D528" s="368" t="e">
        <f t="shared" si="8"/>
        <v>#DIV/0!</v>
      </c>
      <c r="E528" s="364"/>
    </row>
    <row r="529" spans="1:5">
      <c r="A529" s="216" t="s">
        <v>106</v>
      </c>
      <c r="B529" s="367"/>
      <c r="C529" s="367"/>
      <c r="D529" s="368" t="e">
        <f t="shared" si="8"/>
        <v>#DIV/0!</v>
      </c>
      <c r="E529" s="364"/>
    </row>
    <row r="530" spans="1:5">
      <c r="A530" s="216" t="s">
        <v>416</v>
      </c>
      <c r="B530" s="367">
        <v>1081</v>
      </c>
      <c r="C530" s="367">
        <v>1100</v>
      </c>
      <c r="D530" s="368">
        <f t="shared" si="8"/>
        <v>101.75763182238668</v>
      </c>
      <c r="E530" s="364"/>
    </row>
    <row r="531" spans="1:5">
      <c r="A531" s="216" t="s">
        <v>417</v>
      </c>
      <c r="B531" s="367"/>
      <c r="C531" s="367"/>
      <c r="D531" s="368" t="e">
        <f t="shared" si="8"/>
        <v>#DIV/0!</v>
      </c>
      <c r="E531" s="364"/>
    </row>
    <row r="532" spans="1:5">
      <c r="A532" s="216" t="s">
        <v>418</v>
      </c>
      <c r="B532" s="367"/>
      <c r="C532" s="367"/>
      <c r="D532" s="368" t="e">
        <f t="shared" si="8"/>
        <v>#DIV/0!</v>
      </c>
      <c r="E532" s="364"/>
    </row>
    <row r="533" spans="1:5">
      <c r="A533" s="216" t="s">
        <v>419</v>
      </c>
      <c r="B533" s="367">
        <v>59</v>
      </c>
      <c r="C533" s="367">
        <v>60</v>
      </c>
      <c r="D533" s="368">
        <f t="shared" si="8"/>
        <v>101.69491525423729</v>
      </c>
      <c r="E533" s="364"/>
    </row>
    <row r="534" spans="1:5">
      <c r="A534" s="216" t="s">
        <v>420</v>
      </c>
      <c r="B534" s="367"/>
      <c r="C534" s="367"/>
      <c r="D534" s="368" t="e">
        <f t="shared" si="8"/>
        <v>#DIV/0!</v>
      </c>
      <c r="E534" s="364"/>
    </row>
    <row r="535" spans="1:5">
      <c r="A535" s="215" t="s">
        <v>421</v>
      </c>
      <c r="B535" s="215">
        <f>SUM(B536:B542)</f>
        <v>2300</v>
      </c>
      <c r="C535" s="215">
        <f>SUM(C536:C542)</f>
        <v>2150</v>
      </c>
      <c r="D535" s="365">
        <f t="shared" si="8"/>
        <v>93.478260869565219</v>
      </c>
      <c r="E535" s="364"/>
    </row>
    <row r="536" spans="1:5">
      <c r="A536" s="216" t="s">
        <v>64</v>
      </c>
      <c r="B536" s="367">
        <v>305</v>
      </c>
      <c r="C536" s="367">
        <v>300</v>
      </c>
      <c r="D536" s="368">
        <f t="shared" si="8"/>
        <v>98.360655737704917</v>
      </c>
      <c r="E536" s="364"/>
    </row>
    <row r="537" spans="1:5">
      <c r="A537" s="216" t="s">
        <v>65</v>
      </c>
      <c r="B537" s="367"/>
      <c r="C537" s="367"/>
      <c r="D537" s="368" t="e">
        <f t="shared" si="8"/>
        <v>#DIV/0!</v>
      </c>
      <c r="E537" s="364"/>
    </row>
    <row r="538" spans="1:5">
      <c r="A538" s="216" t="s">
        <v>66</v>
      </c>
      <c r="B538" s="367"/>
      <c r="C538" s="367"/>
      <c r="D538" s="368" t="e">
        <f t="shared" si="8"/>
        <v>#DIV/0!</v>
      </c>
      <c r="E538" s="364"/>
    </row>
    <row r="539" spans="1:5">
      <c r="A539" s="216" t="s">
        <v>422</v>
      </c>
      <c r="B539" s="367"/>
      <c r="C539" s="367"/>
      <c r="D539" s="368" t="e">
        <f t="shared" si="8"/>
        <v>#DIV/0!</v>
      </c>
      <c r="E539" s="364"/>
    </row>
    <row r="540" spans="1:5">
      <c r="A540" s="216" t="s">
        <v>423</v>
      </c>
      <c r="B540" s="367"/>
      <c r="C540" s="367"/>
      <c r="D540" s="368" t="e">
        <f t="shared" si="8"/>
        <v>#DIV/0!</v>
      </c>
      <c r="E540" s="364"/>
    </row>
    <row r="541" spans="1:5">
      <c r="A541" s="216" t="s">
        <v>424</v>
      </c>
      <c r="B541" s="367">
        <v>1430</v>
      </c>
      <c r="C541" s="367">
        <v>1350</v>
      </c>
      <c r="D541" s="368">
        <f t="shared" si="8"/>
        <v>94.4055944055944</v>
      </c>
      <c r="E541" s="364"/>
    </row>
    <row r="542" spans="1:5">
      <c r="A542" s="216" t="s">
        <v>425</v>
      </c>
      <c r="B542" s="367">
        <v>565</v>
      </c>
      <c r="C542" s="367">
        <v>500</v>
      </c>
      <c r="D542" s="368">
        <f t="shared" si="8"/>
        <v>88.495575221238937</v>
      </c>
      <c r="E542" s="364"/>
    </row>
    <row r="543" spans="1:5">
      <c r="A543" s="215" t="s">
        <v>426</v>
      </c>
      <c r="B543" s="215">
        <f>B544</f>
        <v>0</v>
      </c>
      <c r="C543" s="215">
        <f>C544</f>
        <v>0</v>
      </c>
      <c r="D543" s="365" t="e">
        <f t="shared" si="8"/>
        <v>#DIV/0!</v>
      </c>
      <c r="E543" s="364"/>
    </row>
    <row r="544" spans="1:5">
      <c r="A544" s="216" t="s">
        <v>427</v>
      </c>
      <c r="B544" s="367"/>
      <c r="C544" s="367"/>
      <c r="D544" s="368" t="e">
        <f t="shared" si="8"/>
        <v>#DIV/0!</v>
      </c>
      <c r="E544" s="364"/>
    </row>
    <row r="545" spans="1:5">
      <c r="A545" s="215" t="s">
        <v>428</v>
      </c>
      <c r="B545" s="215">
        <f>SUM(B546:B552)</f>
        <v>2892</v>
      </c>
      <c r="C545" s="215">
        <f>SUM(C546:C552)</f>
        <v>2060</v>
      </c>
      <c r="D545" s="365">
        <f t="shared" si="8"/>
        <v>71.230982019363765</v>
      </c>
      <c r="E545" s="364"/>
    </row>
    <row r="546" spans="1:5">
      <c r="A546" s="216" t="s">
        <v>429</v>
      </c>
      <c r="B546" s="367"/>
      <c r="C546" s="367"/>
      <c r="D546" s="368" t="e">
        <f t="shared" si="8"/>
        <v>#DIV/0!</v>
      </c>
      <c r="E546" s="364"/>
    </row>
    <row r="547" spans="1:5">
      <c r="A547" s="216" t="s">
        <v>430</v>
      </c>
      <c r="B547" s="367"/>
      <c r="C547" s="367"/>
      <c r="D547" s="368" t="e">
        <f t="shared" si="8"/>
        <v>#DIV/0!</v>
      </c>
      <c r="E547" s="364"/>
    </row>
    <row r="548" spans="1:5">
      <c r="A548" s="216" t="s">
        <v>431</v>
      </c>
      <c r="B548" s="367">
        <v>22</v>
      </c>
      <c r="C548" s="367">
        <v>30</v>
      </c>
      <c r="D548" s="368">
        <f t="shared" si="8"/>
        <v>136.36363636363635</v>
      </c>
      <c r="E548" s="364"/>
    </row>
    <row r="549" spans="1:5">
      <c r="A549" s="216" t="s">
        <v>432</v>
      </c>
      <c r="B549" s="367"/>
      <c r="C549" s="367"/>
      <c r="D549" s="368" t="e">
        <f t="shared" si="8"/>
        <v>#DIV/0!</v>
      </c>
      <c r="E549" s="364"/>
    </row>
    <row r="550" spans="1:5">
      <c r="A550" s="216" t="s">
        <v>433</v>
      </c>
      <c r="B550" s="367"/>
      <c r="C550" s="367"/>
      <c r="D550" s="368" t="e">
        <f t="shared" si="8"/>
        <v>#DIV/0!</v>
      </c>
      <c r="E550" s="364"/>
    </row>
    <row r="551" spans="1:5">
      <c r="A551" s="216" t="s">
        <v>434</v>
      </c>
      <c r="B551" s="367">
        <v>2791</v>
      </c>
      <c r="C551" s="367">
        <v>1950</v>
      </c>
      <c r="D551" s="368">
        <f t="shared" si="8"/>
        <v>69.867431028305276</v>
      </c>
      <c r="E551" s="364"/>
    </row>
    <row r="552" spans="1:5">
      <c r="A552" s="216" t="s">
        <v>435</v>
      </c>
      <c r="B552" s="367">
        <v>79</v>
      </c>
      <c r="C552" s="367">
        <v>80</v>
      </c>
      <c r="D552" s="368">
        <f t="shared" si="8"/>
        <v>101.26582278481013</v>
      </c>
      <c r="E552" s="364"/>
    </row>
    <row r="553" spans="1:5">
      <c r="A553" s="215" t="s">
        <v>436</v>
      </c>
      <c r="B553" s="215">
        <f>SUM(B554:B556)</f>
        <v>0</v>
      </c>
      <c r="C553" s="215">
        <f>SUM(C554:C556)</f>
        <v>0</v>
      </c>
      <c r="D553" s="365" t="e">
        <f t="shared" si="8"/>
        <v>#DIV/0!</v>
      </c>
      <c r="E553" s="364"/>
    </row>
    <row r="554" spans="1:5">
      <c r="A554" s="216" t="s">
        <v>437</v>
      </c>
      <c r="B554" s="367"/>
      <c r="C554" s="367"/>
      <c r="D554" s="368" t="e">
        <f t="shared" si="8"/>
        <v>#DIV/0!</v>
      </c>
      <c r="E554" s="364"/>
    </row>
    <row r="555" spans="1:5">
      <c r="A555" s="216" t="s">
        <v>438</v>
      </c>
      <c r="B555" s="367"/>
      <c r="C555" s="367"/>
      <c r="D555" s="368" t="e">
        <f t="shared" si="8"/>
        <v>#DIV/0!</v>
      </c>
      <c r="E555" s="364"/>
    </row>
    <row r="556" spans="1:5">
      <c r="A556" s="216" t="s">
        <v>439</v>
      </c>
      <c r="B556" s="367"/>
      <c r="C556" s="367"/>
      <c r="D556" s="368" t="e">
        <f t="shared" si="8"/>
        <v>#DIV/0!</v>
      </c>
      <c r="E556" s="364"/>
    </row>
    <row r="557" spans="1:5">
      <c r="A557" s="215" t="s">
        <v>440</v>
      </c>
      <c r="B557" s="215">
        <f>SUM(B558:B566)</f>
        <v>5659</v>
      </c>
      <c r="C557" s="215">
        <f>SUM(C558:C566)</f>
        <v>6180</v>
      </c>
      <c r="D557" s="365">
        <f t="shared" si="8"/>
        <v>109.2065735995759</v>
      </c>
      <c r="E557" s="364"/>
    </row>
    <row r="558" spans="1:5">
      <c r="A558" s="216" t="s">
        <v>441</v>
      </c>
      <c r="B558" s="367">
        <v>13</v>
      </c>
      <c r="C558" s="367">
        <v>20</v>
      </c>
      <c r="D558" s="368">
        <f t="shared" si="8"/>
        <v>153.84615384615387</v>
      </c>
      <c r="E558" s="364"/>
    </row>
    <row r="559" spans="1:5">
      <c r="A559" s="216" t="s">
        <v>442</v>
      </c>
      <c r="B559" s="367">
        <v>90</v>
      </c>
      <c r="C559" s="367">
        <v>60</v>
      </c>
      <c r="D559" s="368">
        <f t="shared" si="8"/>
        <v>66.666666666666657</v>
      </c>
      <c r="E559" s="364"/>
    </row>
    <row r="560" spans="1:5">
      <c r="A560" s="216" t="s">
        <v>443</v>
      </c>
      <c r="B560" s="367"/>
      <c r="C560" s="367"/>
      <c r="D560" s="368" t="e">
        <f t="shared" si="8"/>
        <v>#DIV/0!</v>
      </c>
      <c r="E560" s="364"/>
    </row>
    <row r="561" spans="1:5">
      <c r="A561" s="216" t="s">
        <v>444</v>
      </c>
      <c r="B561" s="367">
        <v>997</v>
      </c>
      <c r="C561" s="367">
        <v>1100</v>
      </c>
      <c r="D561" s="368">
        <f t="shared" si="8"/>
        <v>110.33099297893681</v>
      </c>
      <c r="E561" s="364"/>
    </row>
    <row r="562" spans="1:5">
      <c r="A562" s="216" t="s">
        <v>445</v>
      </c>
      <c r="B562" s="367"/>
      <c r="C562" s="367"/>
      <c r="D562" s="368" t="e">
        <f t="shared" si="8"/>
        <v>#DIV/0!</v>
      </c>
      <c r="E562" s="364"/>
    </row>
    <row r="563" spans="1:5">
      <c r="A563" s="216" t="s">
        <v>446</v>
      </c>
      <c r="B563" s="367"/>
      <c r="C563" s="367"/>
      <c r="D563" s="368" t="e">
        <f t="shared" si="8"/>
        <v>#DIV/0!</v>
      </c>
      <c r="E563" s="364"/>
    </row>
    <row r="564" spans="1:5">
      <c r="A564" s="216" t="s">
        <v>447</v>
      </c>
      <c r="B564" s="367"/>
      <c r="C564" s="367"/>
      <c r="D564" s="368" t="e">
        <f t="shared" si="8"/>
        <v>#DIV/0!</v>
      </c>
      <c r="E564" s="364"/>
    </row>
    <row r="565" spans="1:5">
      <c r="A565" s="216" t="s">
        <v>448</v>
      </c>
      <c r="B565" s="367"/>
      <c r="C565" s="367"/>
      <c r="D565" s="368" t="e">
        <f t="shared" si="8"/>
        <v>#DIV/0!</v>
      </c>
      <c r="E565" s="364"/>
    </row>
    <row r="566" spans="1:5">
      <c r="A566" s="216" t="s">
        <v>449</v>
      </c>
      <c r="B566" s="367">
        <v>4559</v>
      </c>
      <c r="C566" s="367">
        <v>5000</v>
      </c>
      <c r="D566" s="368">
        <f t="shared" si="8"/>
        <v>109.67317394165389</v>
      </c>
      <c r="E566" s="364"/>
    </row>
    <row r="567" spans="1:5">
      <c r="A567" s="215" t="s">
        <v>450</v>
      </c>
      <c r="B567" s="215">
        <f>SUM(B568:B574)</f>
        <v>1739</v>
      </c>
      <c r="C567" s="215">
        <f>SUM(C568:C574)</f>
        <v>3005</v>
      </c>
      <c r="D567" s="365">
        <f t="shared" si="8"/>
        <v>172.80046003450258</v>
      </c>
      <c r="E567" s="364"/>
    </row>
    <row r="568" spans="1:5">
      <c r="A568" s="216" t="s">
        <v>451</v>
      </c>
      <c r="B568" s="367"/>
      <c r="C568" s="367"/>
      <c r="D568" s="368" t="e">
        <f t="shared" si="8"/>
        <v>#DIV/0!</v>
      </c>
      <c r="E568" s="364"/>
    </row>
    <row r="569" spans="1:5">
      <c r="A569" s="216" t="s">
        <v>452</v>
      </c>
      <c r="B569" s="367"/>
      <c r="C569" s="367"/>
      <c r="D569" s="368" t="e">
        <f t="shared" si="8"/>
        <v>#DIV/0!</v>
      </c>
      <c r="E569" s="364"/>
    </row>
    <row r="570" spans="1:5">
      <c r="A570" s="216" t="s">
        <v>453</v>
      </c>
      <c r="B570" s="367"/>
      <c r="C570" s="367"/>
      <c r="D570" s="368" t="e">
        <f t="shared" si="8"/>
        <v>#DIV/0!</v>
      </c>
      <c r="E570" s="364"/>
    </row>
    <row r="571" spans="1:5">
      <c r="A571" s="216" t="s">
        <v>454</v>
      </c>
      <c r="B571" s="367">
        <v>5</v>
      </c>
      <c r="C571" s="367">
        <v>5</v>
      </c>
      <c r="D571" s="368">
        <f t="shared" si="8"/>
        <v>100</v>
      </c>
      <c r="E571" s="364"/>
    </row>
    <row r="572" spans="1:5">
      <c r="A572" s="216" t="s">
        <v>455</v>
      </c>
      <c r="B572" s="367">
        <v>424</v>
      </c>
      <c r="C572" s="367">
        <v>1200</v>
      </c>
      <c r="D572" s="368">
        <f t="shared" si="8"/>
        <v>283.01886792452831</v>
      </c>
      <c r="E572" s="364"/>
    </row>
    <row r="573" spans="1:5">
      <c r="A573" s="216" t="s">
        <v>456</v>
      </c>
      <c r="B573" s="367"/>
      <c r="C573" s="367"/>
      <c r="D573" s="368" t="e">
        <f t="shared" si="8"/>
        <v>#DIV/0!</v>
      </c>
      <c r="E573" s="364"/>
    </row>
    <row r="574" spans="1:5">
      <c r="A574" s="216" t="s">
        <v>457</v>
      </c>
      <c r="B574" s="367">
        <v>1310</v>
      </c>
      <c r="C574" s="367">
        <v>1800</v>
      </c>
      <c r="D574" s="368">
        <f t="shared" si="8"/>
        <v>137.40458015267177</v>
      </c>
      <c r="E574" s="364"/>
    </row>
    <row r="575" spans="1:5">
      <c r="A575" s="215" t="s">
        <v>458</v>
      </c>
      <c r="B575" s="215">
        <f>SUM(B576:B581)</f>
        <v>597</v>
      </c>
      <c r="C575" s="215">
        <f>SUM(C576:C581)</f>
        <v>550</v>
      </c>
      <c r="D575" s="382">
        <f t="shared" si="8"/>
        <v>92.127303182579567</v>
      </c>
      <c r="E575" s="383"/>
    </row>
    <row r="576" spans="1:5">
      <c r="A576" s="216" t="s">
        <v>459</v>
      </c>
      <c r="B576" s="367">
        <v>262</v>
      </c>
      <c r="C576" s="367">
        <v>300</v>
      </c>
      <c r="D576" s="384">
        <f t="shared" si="8"/>
        <v>114.50381679389312</v>
      </c>
      <c r="E576" s="383"/>
    </row>
    <row r="577" spans="1:5">
      <c r="A577" s="216" t="s">
        <v>460</v>
      </c>
      <c r="B577" s="367">
        <v>214</v>
      </c>
      <c r="C577" s="367">
        <v>100</v>
      </c>
      <c r="D577" s="368">
        <f t="shared" si="8"/>
        <v>46.728971962616825</v>
      </c>
      <c r="E577" s="364"/>
    </row>
    <row r="578" spans="1:5">
      <c r="A578" s="216" t="s">
        <v>461</v>
      </c>
      <c r="B578" s="367"/>
      <c r="C578" s="367"/>
      <c r="D578" s="368" t="e">
        <f t="shared" si="8"/>
        <v>#DIV/0!</v>
      </c>
      <c r="E578" s="364"/>
    </row>
    <row r="579" spans="1:5">
      <c r="A579" s="216" t="s">
        <v>462</v>
      </c>
      <c r="B579" s="367"/>
      <c r="C579" s="367"/>
      <c r="D579" s="368" t="e">
        <f t="shared" si="8"/>
        <v>#DIV/0!</v>
      </c>
      <c r="E579" s="364"/>
    </row>
    <row r="580" spans="1:5">
      <c r="A580" s="216" t="s">
        <v>463</v>
      </c>
      <c r="B580" s="367">
        <v>1</v>
      </c>
      <c r="C580" s="367"/>
      <c r="D580" s="368">
        <f t="shared" si="8"/>
        <v>0</v>
      </c>
      <c r="E580" s="364"/>
    </row>
    <row r="581" spans="1:5">
      <c r="A581" s="216" t="s">
        <v>464</v>
      </c>
      <c r="B581" s="367">
        <v>120</v>
      </c>
      <c r="C581" s="367">
        <v>150</v>
      </c>
      <c r="D581" s="368">
        <f t="shared" ref="D581:D644" si="9">C581/B581*100</f>
        <v>125</v>
      </c>
      <c r="E581" s="364"/>
    </row>
    <row r="582" spans="1:5">
      <c r="A582" s="215" t="s">
        <v>465</v>
      </c>
      <c r="B582" s="215">
        <f>SUM(B583:B589)</f>
        <v>2368</v>
      </c>
      <c r="C582" s="215">
        <f>SUM(C583:C589)</f>
        <v>2400</v>
      </c>
      <c r="D582" s="382">
        <f t="shared" si="9"/>
        <v>101.35135135135135</v>
      </c>
      <c r="E582" s="383"/>
    </row>
    <row r="583" spans="1:5">
      <c r="A583" s="216" t="s">
        <v>466</v>
      </c>
      <c r="B583" s="367">
        <v>28</v>
      </c>
      <c r="C583" s="367">
        <v>30</v>
      </c>
      <c r="D583" s="384">
        <f t="shared" si="9"/>
        <v>107.14285714285714</v>
      </c>
      <c r="E583" s="383"/>
    </row>
    <row r="584" spans="1:5">
      <c r="A584" s="216" t="s">
        <v>467</v>
      </c>
      <c r="B584" s="367">
        <v>236</v>
      </c>
      <c r="C584" s="367">
        <v>260</v>
      </c>
      <c r="D584" s="384">
        <f t="shared" si="9"/>
        <v>110.16949152542372</v>
      </c>
      <c r="E584" s="383"/>
    </row>
    <row r="585" spans="1:5">
      <c r="A585" s="216" t="s">
        <v>468</v>
      </c>
      <c r="B585" s="367"/>
      <c r="C585" s="367"/>
      <c r="D585" s="368" t="e">
        <f t="shared" si="9"/>
        <v>#DIV/0!</v>
      </c>
      <c r="E585" s="364"/>
    </row>
    <row r="586" spans="1:5">
      <c r="A586" s="216" t="s">
        <v>469</v>
      </c>
      <c r="B586" s="367">
        <v>713</v>
      </c>
      <c r="C586" s="367">
        <v>680</v>
      </c>
      <c r="D586" s="368">
        <f t="shared" si="9"/>
        <v>95.371669004207575</v>
      </c>
      <c r="E586" s="364"/>
    </row>
    <row r="587" spans="1:5">
      <c r="A587" s="216" t="s">
        <v>470</v>
      </c>
      <c r="B587" s="367">
        <v>926</v>
      </c>
      <c r="C587" s="367">
        <v>950</v>
      </c>
      <c r="D587" s="368">
        <f t="shared" si="9"/>
        <v>102.59179265658747</v>
      </c>
      <c r="E587" s="364"/>
    </row>
    <row r="588" spans="1:5">
      <c r="A588" s="216" t="s">
        <v>471</v>
      </c>
      <c r="B588" s="367"/>
      <c r="C588" s="367"/>
      <c r="D588" s="368" t="e">
        <f t="shared" si="9"/>
        <v>#DIV/0!</v>
      </c>
      <c r="E588" s="364"/>
    </row>
    <row r="589" spans="1:5">
      <c r="A589" s="216" t="s">
        <v>472</v>
      </c>
      <c r="B589" s="367">
        <v>465</v>
      </c>
      <c r="C589" s="367">
        <v>480</v>
      </c>
      <c r="D589" s="368">
        <f t="shared" si="9"/>
        <v>103.2258064516129</v>
      </c>
      <c r="E589" s="364"/>
    </row>
    <row r="590" spans="1:5">
      <c r="A590" s="215" t="s">
        <v>473</v>
      </c>
      <c r="B590" s="215">
        <f>SUM(B591:B598)</f>
        <v>2171</v>
      </c>
      <c r="C590" s="215">
        <f>SUM(C591:C598)</f>
        <v>1800</v>
      </c>
      <c r="D590" s="365">
        <f t="shared" si="9"/>
        <v>82.911100875172721</v>
      </c>
      <c r="E590" s="364"/>
    </row>
    <row r="591" spans="1:5">
      <c r="A591" s="216" t="s">
        <v>64</v>
      </c>
      <c r="B591" s="367"/>
      <c r="C591" s="367"/>
      <c r="D591" s="368" t="e">
        <f t="shared" si="9"/>
        <v>#DIV/0!</v>
      </c>
      <c r="E591" s="364"/>
    </row>
    <row r="592" spans="1:5">
      <c r="A592" s="216" t="s">
        <v>65</v>
      </c>
      <c r="B592" s="367"/>
      <c r="C592" s="367"/>
      <c r="D592" s="368" t="e">
        <f t="shared" si="9"/>
        <v>#DIV/0!</v>
      </c>
      <c r="E592" s="364"/>
    </row>
    <row r="593" spans="1:5">
      <c r="A593" s="216" t="s">
        <v>66</v>
      </c>
      <c r="B593" s="367"/>
      <c r="C593" s="367"/>
      <c r="D593" s="368" t="e">
        <f t="shared" si="9"/>
        <v>#DIV/0!</v>
      </c>
      <c r="E593" s="364"/>
    </row>
    <row r="594" spans="1:5">
      <c r="A594" s="216" t="s">
        <v>474</v>
      </c>
      <c r="B594" s="367">
        <v>28</v>
      </c>
      <c r="C594" s="367"/>
      <c r="D594" s="368">
        <f t="shared" si="9"/>
        <v>0</v>
      </c>
      <c r="E594" s="364"/>
    </row>
    <row r="595" spans="1:5">
      <c r="A595" s="216" t="s">
        <v>475</v>
      </c>
      <c r="B595" s="367">
        <v>620</v>
      </c>
      <c r="C595" s="367">
        <v>450</v>
      </c>
      <c r="D595" s="368">
        <f t="shared" si="9"/>
        <v>72.58064516129032</v>
      </c>
      <c r="E595" s="364"/>
    </row>
    <row r="596" spans="1:5">
      <c r="A596" s="216" t="s">
        <v>476</v>
      </c>
      <c r="B596" s="367"/>
      <c r="C596" s="367"/>
      <c r="D596" s="368" t="e">
        <f t="shared" si="9"/>
        <v>#DIV/0!</v>
      </c>
      <c r="E596" s="364"/>
    </row>
    <row r="597" spans="1:5">
      <c r="A597" s="216" t="s">
        <v>477</v>
      </c>
      <c r="B597" s="367">
        <v>977</v>
      </c>
      <c r="C597" s="367">
        <v>900</v>
      </c>
      <c r="D597" s="368">
        <f t="shared" si="9"/>
        <v>92.118730808597746</v>
      </c>
      <c r="E597" s="364"/>
    </row>
    <row r="598" spans="1:5">
      <c r="A598" s="216" t="s">
        <v>478</v>
      </c>
      <c r="B598" s="367">
        <v>546</v>
      </c>
      <c r="C598" s="367">
        <v>450</v>
      </c>
      <c r="D598" s="368">
        <f t="shared" si="9"/>
        <v>82.417582417582409</v>
      </c>
      <c r="E598" s="364"/>
    </row>
    <row r="599" spans="1:5">
      <c r="A599" s="215" t="s">
        <v>479</v>
      </c>
      <c r="B599" s="215">
        <f>SUM(B600:B603)</f>
        <v>55</v>
      </c>
      <c r="C599" s="215">
        <f>SUM(C600:C603)</f>
        <v>65</v>
      </c>
      <c r="D599" s="365">
        <f t="shared" si="9"/>
        <v>118.18181818181819</v>
      </c>
      <c r="E599" s="364"/>
    </row>
    <row r="600" spans="1:5">
      <c r="A600" s="216" t="s">
        <v>64</v>
      </c>
      <c r="B600" s="367"/>
      <c r="C600" s="367"/>
      <c r="D600" s="368" t="e">
        <f t="shared" si="9"/>
        <v>#DIV/0!</v>
      </c>
      <c r="E600" s="364"/>
    </row>
    <row r="601" spans="1:5">
      <c r="A601" s="216" t="s">
        <v>65</v>
      </c>
      <c r="B601" s="367"/>
      <c r="C601" s="367"/>
      <c r="D601" s="368" t="e">
        <f t="shared" si="9"/>
        <v>#DIV/0!</v>
      </c>
      <c r="E601" s="364"/>
    </row>
    <row r="602" spans="1:5">
      <c r="A602" s="216" t="s">
        <v>66</v>
      </c>
      <c r="B602" s="367"/>
      <c r="C602" s="367"/>
      <c r="D602" s="368" t="e">
        <f t="shared" si="9"/>
        <v>#DIV/0!</v>
      </c>
      <c r="E602" s="364"/>
    </row>
    <row r="603" spans="1:5">
      <c r="A603" s="216" t="s">
        <v>480</v>
      </c>
      <c r="B603" s="367">
        <v>55</v>
      </c>
      <c r="C603" s="367">
        <v>65</v>
      </c>
      <c r="D603" s="368">
        <f t="shared" si="9"/>
        <v>118.18181818181819</v>
      </c>
      <c r="E603" s="364"/>
    </row>
    <row r="604" spans="1:5">
      <c r="A604" s="215" t="s">
        <v>481</v>
      </c>
      <c r="B604" s="215">
        <f>B605+B606</f>
        <v>8049</v>
      </c>
      <c r="C604" s="215">
        <f>C605+C606</f>
        <v>5969</v>
      </c>
      <c r="D604" s="365">
        <f t="shared" si="9"/>
        <v>74.158280531743074</v>
      </c>
      <c r="E604" s="364"/>
    </row>
    <row r="605" spans="1:5">
      <c r="A605" s="216" t="s">
        <v>482</v>
      </c>
      <c r="B605" s="367">
        <v>4700</v>
      </c>
      <c r="C605" s="367">
        <v>3358</v>
      </c>
      <c r="D605" s="368">
        <f t="shared" si="9"/>
        <v>71.446808510638292</v>
      </c>
      <c r="E605" s="364"/>
    </row>
    <row r="606" spans="1:5">
      <c r="A606" s="216" t="s">
        <v>483</v>
      </c>
      <c r="B606" s="367">
        <v>3349</v>
      </c>
      <c r="C606" s="367">
        <v>2611</v>
      </c>
      <c r="D606" s="368">
        <f t="shared" si="9"/>
        <v>77.963571215288141</v>
      </c>
      <c r="E606" s="364"/>
    </row>
    <row r="607" spans="1:5">
      <c r="A607" s="215" t="s">
        <v>484</v>
      </c>
      <c r="B607" s="215">
        <f>SUM(B608:B609)</f>
        <v>1398</v>
      </c>
      <c r="C607" s="215">
        <f>SUM(C608:C609)</f>
        <v>1250</v>
      </c>
      <c r="D607" s="365">
        <f t="shared" si="9"/>
        <v>89.413447782546498</v>
      </c>
      <c r="E607" s="364"/>
    </row>
    <row r="608" spans="1:5">
      <c r="A608" s="216" t="s">
        <v>485</v>
      </c>
      <c r="B608" s="367">
        <v>1218</v>
      </c>
      <c r="C608" s="367">
        <v>1100</v>
      </c>
      <c r="D608" s="368">
        <f t="shared" si="9"/>
        <v>90.311986863710999</v>
      </c>
      <c r="E608" s="364"/>
    </row>
    <row r="609" spans="1:5">
      <c r="A609" s="216" t="s">
        <v>486</v>
      </c>
      <c r="B609" s="367">
        <v>180</v>
      </c>
      <c r="C609" s="367">
        <v>150</v>
      </c>
      <c r="D609" s="368">
        <f t="shared" si="9"/>
        <v>83.333333333333343</v>
      </c>
      <c r="E609" s="364"/>
    </row>
    <row r="610" spans="1:5">
      <c r="A610" s="215" t="s">
        <v>487</v>
      </c>
      <c r="B610" s="215">
        <f>SUM(B611:B612)</f>
        <v>2498</v>
      </c>
      <c r="C610" s="215">
        <f>SUM(C611:C612)</f>
        <v>2000</v>
      </c>
      <c r="D610" s="365">
        <f t="shared" si="9"/>
        <v>80.064051240992796</v>
      </c>
      <c r="E610" s="364"/>
    </row>
    <row r="611" spans="1:5">
      <c r="A611" s="216" t="s">
        <v>488</v>
      </c>
      <c r="B611" s="367"/>
      <c r="C611" s="367"/>
      <c r="D611" s="368" t="e">
        <f t="shared" si="9"/>
        <v>#DIV/0!</v>
      </c>
      <c r="E611" s="364"/>
    </row>
    <row r="612" spans="1:5">
      <c r="A612" s="216" t="s">
        <v>489</v>
      </c>
      <c r="B612" s="367">
        <v>2498</v>
      </c>
      <c r="C612" s="367">
        <v>2000</v>
      </c>
      <c r="D612" s="368">
        <f t="shared" si="9"/>
        <v>80.064051240992796</v>
      </c>
      <c r="E612" s="364"/>
    </row>
    <row r="613" spans="1:5">
      <c r="A613" s="215" t="s">
        <v>490</v>
      </c>
      <c r="B613" s="215">
        <f>B614+B615</f>
        <v>0</v>
      </c>
      <c r="C613" s="215">
        <f>C614+C615</f>
        <v>0</v>
      </c>
      <c r="D613" s="365" t="e">
        <f t="shared" si="9"/>
        <v>#DIV/0!</v>
      </c>
      <c r="E613" s="364"/>
    </row>
    <row r="614" spans="1:5">
      <c r="A614" s="216" t="s">
        <v>491</v>
      </c>
      <c r="B614" s="367"/>
      <c r="C614" s="367"/>
      <c r="D614" s="368" t="e">
        <f t="shared" si="9"/>
        <v>#DIV/0!</v>
      </c>
      <c r="E614" s="364"/>
    </row>
    <row r="615" spans="1:5">
      <c r="A615" s="216" t="s">
        <v>492</v>
      </c>
      <c r="B615" s="367"/>
      <c r="C615" s="367"/>
      <c r="D615" s="368" t="e">
        <f t="shared" si="9"/>
        <v>#DIV/0!</v>
      </c>
      <c r="E615" s="364"/>
    </row>
    <row r="616" spans="1:5">
      <c r="A616" s="215" t="s">
        <v>493</v>
      </c>
      <c r="B616" s="215">
        <f>SUM(B617:B618)</f>
        <v>745</v>
      </c>
      <c r="C616" s="215">
        <f>SUM(C617:C618)</f>
        <v>800</v>
      </c>
      <c r="D616" s="365">
        <f t="shared" si="9"/>
        <v>107.38255033557047</v>
      </c>
      <c r="E616" s="364"/>
    </row>
    <row r="617" spans="1:5">
      <c r="A617" s="216" t="s">
        <v>494</v>
      </c>
      <c r="B617" s="367">
        <v>745</v>
      </c>
      <c r="C617" s="367">
        <v>800</v>
      </c>
      <c r="D617" s="368">
        <f t="shared" si="9"/>
        <v>107.38255033557047</v>
      </c>
      <c r="E617" s="364"/>
    </row>
    <row r="618" spans="1:5">
      <c r="A618" s="216" t="s">
        <v>495</v>
      </c>
      <c r="B618" s="367"/>
      <c r="C618" s="367"/>
      <c r="D618" s="368" t="e">
        <f t="shared" si="9"/>
        <v>#DIV/0!</v>
      </c>
      <c r="E618" s="364"/>
    </row>
    <row r="619" spans="1:5">
      <c r="A619" s="215" t="s">
        <v>496</v>
      </c>
      <c r="B619" s="215">
        <f>SUM(B620:B622)</f>
        <v>16660</v>
      </c>
      <c r="C619" s="215">
        <f>SUM(C620:C622)</f>
        <v>15850</v>
      </c>
      <c r="D619" s="365">
        <f t="shared" si="9"/>
        <v>95.138055222088838</v>
      </c>
      <c r="E619" s="364"/>
    </row>
    <row r="620" spans="1:5">
      <c r="A620" s="216" t="s">
        <v>497</v>
      </c>
      <c r="B620" s="367">
        <v>9297</v>
      </c>
      <c r="C620" s="367">
        <v>8350</v>
      </c>
      <c r="D620" s="368">
        <f t="shared" si="9"/>
        <v>89.813918468323124</v>
      </c>
      <c r="E620" s="364"/>
    </row>
    <row r="621" spans="1:5">
      <c r="A621" s="216" t="s">
        <v>498</v>
      </c>
      <c r="B621" s="367">
        <v>7363</v>
      </c>
      <c r="C621" s="367">
        <v>7500</v>
      </c>
      <c r="D621" s="368">
        <f t="shared" si="9"/>
        <v>101.86065462447371</v>
      </c>
      <c r="E621" s="364"/>
    </row>
    <row r="622" spans="1:5">
      <c r="A622" s="216" t="s">
        <v>499</v>
      </c>
      <c r="B622" s="367"/>
      <c r="C622" s="367"/>
      <c r="D622" s="368" t="e">
        <f t="shared" si="9"/>
        <v>#DIV/0!</v>
      </c>
      <c r="E622" s="364"/>
    </row>
    <row r="623" spans="1:5">
      <c r="A623" s="215" t="s">
        <v>500</v>
      </c>
      <c r="B623" s="215">
        <f>SUM(B624:B627)</f>
        <v>0</v>
      </c>
      <c r="C623" s="215">
        <f>SUM(C624:C627)</f>
        <v>0</v>
      </c>
      <c r="D623" s="365" t="e">
        <f t="shared" si="9"/>
        <v>#DIV/0!</v>
      </c>
      <c r="E623" s="364"/>
    </row>
    <row r="624" spans="1:5">
      <c r="A624" s="216" t="s">
        <v>501</v>
      </c>
      <c r="B624" s="367"/>
      <c r="C624" s="367"/>
      <c r="D624" s="368" t="e">
        <f t="shared" si="9"/>
        <v>#DIV/0!</v>
      </c>
      <c r="E624" s="364"/>
    </row>
    <row r="625" spans="1:7">
      <c r="A625" s="216" t="s">
        <v>502</v>
      </c>
      <c r="B625" s="367"/>
      <c r="C625" s="367"/>
      <c r="D625" s="368" t="e">
        <f t="shared" si="9"/>
        <v>#DIV/0!</v>
      </c>
      <c r="E625" s="364"/>
    </row>
    <row r="626" spans="1:7">
      <c r="A626" s="216" t="s">
        <v>503</v>
      </c>
      <c r="B626" s="367"/>
      <c r="C626" s="367"/>
      <c r="D626" s="368" t="e">
        <f t="shared" si="9"/>
        <v>#DIV/0!</v>
      </c>
      <c r="E626" s="364"/>
    </row>
    <row r="627" spans="1:7">
      <c r="A627" s="216" t="s">
        <v>504</v>
      </c>
      <c r="B627" s="367"/>
      <c r="C627" s="367"/>
      <c r="D627" s="368" t="e">
        <f t="shared" si="9"/>
        <v>#DIV/0!</v>
      </c>
      <c r="E627" s="364"/>
    </row>
    <row r="628" spans="1:7">
      <c r="A628" s="385" t="s">
        <v>505</v>
      </c>
      <c r="B628" s="215">
        <f>SUM(B629:B635)</f>
        <v>159</v>
      </c>
      <c r="C628" s="215">
        <f>SUM(C629:C635)</f>
        <v>160</v>
      </c>
      <c r="D628" s="365">
        <f t="shared" si="9"/>
        <v>100.62893081761007</v>
      </c>
      <c r="E628" s="364"/>
    </row>
    <row r="629" spans="1:7">
      <c r="A629" s="216" t="s">
        <v>64</v>
      </c>
      <c r="B629" s="367">
        <v>26</v>
      </c>
      <c r="C629" s="367">
        <v>40</v>
      </c>
      <c r="D629" s="384">
        <f t="shared" si="9"/>
        <v>153.84615384615387</v>
      </c>
      <c r="E629" s="383"/>
    </row>
    <row r="630" spans="1:7">
      <c r="A630" s="216" t="s">
        <v>65</v>
      </c>
      <c r="B630" s="367"/>
      <c r="C630" s="367"/>
      <c r="D630" s="368" t="e">
        <f t="shared" si="9"/>
        <v>#DIV/0!</v>
      </c>
      <c r="E630" s="364"/>
    </row>
    <row r="631" spans="1:7">
      <c r="A631" s="216" t="s">
        <v>66</v>
      </c>
      <c r="B631" s="367"/>
      <c r="C631" s="367"/>
      <c r="D631" s="368" t="e">
        <f t="shared" si="9"/>
        <v>#DIV/0!</v>
      </c>
      <c r="E631" s="364"/>
    </row>
    <row r="632" spans="1:7">
      <c r="A632" s="216" t="s">
        <v>506</v>
      </c>
      <c r="B632" s="367"/>
      <c r="C632" s="367"/>
      <c r="D632" s="368" t="e">
        <f t="shared" si="9"/>
        <v>#DIV/0!</v>
      </c>
      <c r="E632" s="364"/>
    </row>
    <row r="633" spans="1:7">
      <c r="A633" s="216" t="s">
        <v>507</v>
      </c>
      <c r="B633" s="367"/>
      <c r="C633" s="367"/>
      <c r="D633" s="368" t="e">
        <f t="shared" si="9"/>
        <v>#DIV/0!</v>
      </c>
      <c r="E633" s="364"/>
    </row>
    <row r="634" spans="1:7">
      <c r="A634" s="216" t="s">
        <v>73</v>
      </c>
      <c r="B634" s="367">
        <v>15</v>
      </c>
      <c r="C634" s="367">
        <v>20</v>
      </c>
      <c r="D634" s="368">
        <f t="shared" si="9"/>
        <v>133.33333333333331</v>
      </c>
      <c r="E634" s="364"/>
    </row>
    <row r="635" spans="1:7">
      <c r="A635" s="216" t="s">
        <v>508</v>
      </c>
      <c r="B635" s="367">
        <v>118</v>
      </c>
      <c r="C635" s="367">
        <v>100</v>
      </c>
      <c r="D635" s="368">
        <f t="shared" si="9"/>
        <v>84.745762711864401</v>
      </c>
      <c r="E635" s="364"/>
    </row>
    <row r="636" spans="1:7">
      <c r="A636" s="215" t="s">
        <v>509</v>
      </c>
      <c r="B636" s="215">
        <f>B637+B638</f>
        <v>0</v>
      </c>
      <c r="C636" s="215">
        <f>C637+C638</f>
        <v>0</v>
      </c>
      <c r="D636" s="365" t="e">
        <f t="shared" si="9"/>
        <v>#DIV/0!</v>
      </c>
      <c r="E636" s="364"/>
    </row>
    <row r="637" spans="1:7">
      <c r="A637" s="216" t="s">
        <v>510</v>
      </c>
      <c r="B637" s="367"/>
      <c r="C637" s="367"/>
      <c r="D637" s="368" t="e">
        <f t="shared" si="9"/>
        <v>#DIV/0!</v>
      </c>
      <c r="E637" s="364"/>
    </row>
    <row r="638" spans="1:7">
      <c r="A638" s="216" t="s">
        <v>511</v>
      </c>
      <c r="B638" s="367"/>
      <c r="C638" s="367"/>
      <c r="D638" s="368" t="e">
        <f t="shared" si="9"/>
        <v>#DIV/0!</v>
      </c>
      <c r="E638" s="364"/>
    </row>
    <row r="639" spans="1:7">
      <c r="A639" s="215" t="s">
        <v>512</v>
      </c>
      <c r="B639" s="379">
        <v>300</v>
      </c>
      <c r="C639" s="379"/>
      <c r="D639" s="365">
        <f t="shared" si="9"/>
        <v>0</v>
      </c>
      <c r="E639" s="364"/>
      <c r="G639" s="356" t="s">
        <v>513</v>
      </c>
    </row>
    <row r="640" spans="1:7">
      <c r="A640" s="214" t="s">
        <v>514</v>
      </c>
      <c r="B640" s="214">
        <f>B641+B646+B660+B664+B676+B679+B683+B688+B692+B696+B699+B708+B710</f>
        <v>35128</v>
      </c>
      <c r="C640" s="214">
        <f>C641+C646+C660+C664+C676+C679+C683+C688+C692+C696+C699+C708+C710</f>
        <v>35000</v>
      </c>
      <c r="D640" s="363">
        <f t="shared" si="9"/>
        <v>99.635618310179922</v>
      </c>
      <c r="E640" s="364"/>
    </row>
    <row r="641" spans="1:5">
      <c r="A641" s="215" t="s">
        <v>515</v>
      </c>
      <c r="B641" s="215">
        <f>SUM(B642:B645)</f>
        <v>792</v>
      </c>
      <c r="C641" s="215">
        <f>SUM(C642:C645)</f>
        <v>800</v>
      </c>
      <c r="D641" s="365">
        <f t="shared" si="9"/>
        <v>101.01010101010101</v>
      </c>
      <c r="E641" s="364"/>
    </row>
    <row r="642" spans="1:5">
      <c r="A642" s="216" t="s">
        <v>64</v>
      </c>
      <c r="B642" s="367">
        <v>431</v>
      </c>
      <c r="C642" s="367">
        <v>450</v>
      </c>
      <c r="D642" s="368">
        <f t="shared" si="9"/>
        <v>104.40835266821347</v>
      </c>
      <c r="E642" s="364"/>
    </row>
    <row r="643" spans="1:5">
      <c r="A643" s="216" t="s">
        <v>65</v>
      </c>
      <c r="B643" s="367"/>
      <c r="C643" s="367"/>
      <c r="D643" s="368" t="e">
        <f t="shared" si="9"/>
        <v>#DIV/0!</v>
      </c>
      <c r="E643" s="364"/>
    </row>
    <row r="644" spans="1:5">
      <c r="A644" s="216" t="s">
        <v>66</v>
      </c>
      <c r="B644" s="367"/>
      <c r="C644" s="367"/>
      <c r="D644" s="368" t="e">
        <f t="shared" si="9"/>
        <v>#DIV/0!</v>
      </c>
      <c r="E644" s="364"/>
    </row>
    <row r="645" spans="1:5">
      <c r="A645" s="216" t="s">
        <v>516</v>
      </c>
      <c r="B645" s="367">
        <v>361</v>
      </c>
      <c r="C645" s="367">
        <v>350</v>
      </c>
      <c r="D645" s="368">
        <f t="shared" ref="D645:D708" si="10">C645/B645*100</f>
        <v>96.95290858725761</v>
      </c>
      <c r="E645" s="364"/>
    </row>
    <row r="646" spans="1:5">
      <c r="A646" s="215" t="s">
        <v>517</v>
      </c>
      <c r="B646" s="215">
        <f>SUM(B647:B659)</f>
        <v>6938</v>
      </c>
      <c r="C646" s="215">
        <f>SUM(C647:C659)</f>
        <v>7150</v>
      </c>
      <c r="D646" s="365">
        <f t="shared" si="10"/>
        <v>103.05563562986451</v>
      </c>
      <c r="E646" s="364"/>
    </row>
    <row r="647" spans="1:5">
      <c r="A647" s="216" t="s">
        <v>518</v>
      </c>
      <c r="B647" s="367">
        <v>5377</v>
      </c>
      <c r="C647" s="367">
        <v>5500</v>
      </c>
      <c r="D647" s="368">
        <f t="shared" si="10"/>
        <v>102.28752092244746</v>
      </c>
      <c r="E647" s="364"/>
    </row>
    <row r="648" spans="1:5">
      <c r="A648" s="216" t="s">
        <v>519</v>
      </c>
      <c r="B648" s="367">
        <v>1264</v>
      </c>
      <c r="C648" s="367">
        <v>1350</v>
      </c>
      <c r="D648" s="368">
        <f t="shared" si="10"/>
        <v>106.80379746835442</v>
      </c>
      <c r="E648" s="364"/>
    </row>
    <row r="649" spans="1:5">
      <c r="A649" s="216" t="s">
        <v>520</v>
      </c>
      <c r="B649" s="367"/>
      <c r="C649" s="367"/>
      <c r="D649" s="368" t="e">
        <f t="shared" si="10"/>
        <v>#DIV/0!</v>
      </c>
      <c r="E649" s="364"/>
    </row>
    <row r="650" spans="1:5">
      <c r="A650" s="216" t="s">
        <v>521</v>
      </c>
      <c r="B650" s="367"/>
      <c r="C650" s="367"/>
      <c r="D650" s="384" t="e">
        <f t="shared" si="10"/>
        <v>#DIV/0!</v>
      </c>
      <c r="E650" s="383"/>
    </row>
    <row r="651" spans="1:5">
      <c r="A651" s="216" t="s">
        <v>522</v>
      </c>
      <c r="B651" s="367"/>
      <c r="C651" s="367"/>
      <c r="D651" s="384" t="e">
        <f t="shared" si="10"/>
        <v>#DIV/0!</v>
      </c>
      <c r="E651" s="383"/>
    </row>
    <row r="652" spans="1:5">
      <c r="A652" s="216" t="s">
        <v>523</v>
      </c>
      <c r="B652" s="367"/>
      <c r="C652" s="367"/>
      <c r="D652" s="384" t="e">
        <f t="shared" si="10"/>
        <v>#DIV/0!</v>
      </c>
      <c r="E652" s="383"/>
    </row>
    <row r="653" spans="1:5">
      <c r="A653" s="216" t="s">
        <v>524</v>
      </c>
      <c r="B653" s="367"/>
      <c r="C653" s="367"/>
      <c r="D653" s="368" t="e">
        <f t="shared" si="10"/>
        <v>#DIV/0!</v>
      </c>
      <c r="E653" s="364"/>
    </row>
    <row r="654" spans="1:5">
      <c r="A654" s="216" t="s">
        <v>525</v>
      </c>
      <c r="B654" s="367"/>
      <c r="C654" s="367"/>
      <c r="D654" s="368" t="e">
        <f t="shared" si="10"/>
        <v>#DIV/0!</v>
      </c>
      <c r="E654" s="364"/>
    </row>
    <row r="655" spans="1:5">
      <c r="A655" s="216" t="s">
        <v>526</v>
      </c>
      <c r="B655" s="367"/>
      <c r="C655" s="367"/>
      <c r="D655" s="368" t="e">
        <f t="shared" si="10"/>
        <v>#DIV/0!</v>
      </c>
      <c r="E655" s="364"/>
    </row>
    <row r="656" spans="1:5">
      <c r="A656" s="216" t="s">
        <v>527</v>
      </c>
      <c r="B656" s="367"/>
      <c r="C656" s="367"/>
      <c r="D656" s="368" t="e">
        <f t="shared" si="10"/>
        <v>#DIV/0!</v>
      </c>
      <c r="E656" s="364"/>
    </row>
    <row r="657" spans="1:5">
      <c r="A657" s="216" t="s">
        <v>528</v>
      </c>
      <c r="B657" s="367"/>
      <c r="C657" s="367"/>
      <c r="D657" s="368" t="e">
        <f t="shared" si="10"/>
        <v>#DIV/0!</v>
      </c>
      <c r="E657" s="364"/>
    </row>
    <row r="658" spans="1:5">
      <c r="A658" s="216" t="s">
        <v>529</v>
      </c>
      <c r="B658" s="367"/>
      <c r="C658" s="367"/>
      <c r="D658" s="368" t="e">
        <f t="shared" si="10"/>
        <v>#DIV/0!</v>
      </c>
      <c r="E658" s="364"/>
    </row>
    <row r="659" spans="1:5">
      <c r="A659" s="216" t="s">
        <v>530</v>
      </c>
      <c r="B659" s="367">
        <v>297</v>
      </c>
      <c r="C659" s="367">
        <v>300</v>
      </c>
      <c r="D659" s="368">
        <f t="shared" si="10"/>
        <v>101.01010101010101</v>
      </c>
      <c r="E659" s="364"/>
    </row>
    <row r="660" spans="1:5">
      <c r="A660" s="215" t="s">
        <v>531</v>
      </c>
      <c r="B660" s="215">
        <f>SUM(B661:B663)</f>
        <v>3711</v>
      </c>
      <c r="C660" s="215">
        <f>SUM(C661:C663)</f>
        <v>3290</v>
      </c>
      <c r="D660" s="382">
        <f t="shared" si="10"/>
        <v>88.655348962543783</v>
      </c>
      <c r="E660" s="383"/>
    </row>
    <row r="661" spans="1:5">
      <c r="A661" s="216" t="s">
        <v>532</v>
      </c>
      <c r="B661" s="367">
        <v>89</v>
      </c>
      <c r="C661" s="367">
        <v>90</v>
      </c>
      <c r="D661" s="384">
        <f t="shared" si="10"/>
        <v>101.12359550561798</v>
      </c>
      <c r="E661" s="383"/>
    </row>
    <row r="662" spans="1:5">
      <c r="A662" s="216" t="s">
        <v>533</v>
      </c>
      <c r="B662" s="367">
        <v>2269</v>
      </c>
      <c r="C662" s="367">
        <v>1800</v>
      </c>
      <c r="D662" s="384">
        <f t="shared" si="10"/>
        <v>79.33010136624064</v>
      </c>
      <c r="E662" s="383"/>
    </row>
    <row r="663" spans="1:5">
      <c r="A663" s="216" t="s">
        <v>534</v>
      </c>
      <c r="B663" s="367">
        <v>1353</v>
      </c>
      <c r="C663" s="367">
        <v>1400</v>
      </c>
      <c r="D663" s="384">
        <f t="shared" si="10"/>
        <v>103.47376201034737</v>
      </c>
      <c r="E663" s="383"/>
    </row>
    <row r="664" spans="1:5">
      <c r="A664" s="215" t="s">
        <v>535</v>
      </c>
      <c r="B664" s="215">
        <f>SUM(B665:B675)</f>
        <v>4000</v>
      </c>
      <c r="C664" s="215">
        <f>SUM(C665:C675)</f>
        <v>3930</v>
      </c>
      <c r="D664" s="382">
        <f t="shared" si="10"/>
        <v>98.25</v>
      </c>
      <c r="E664" s="383"/>
    </row>
    <row r="665" spans="1:5">
      <c r="A665" s="216" t="s">
        <v>536</v>
      </c>
      <c r="B665" s="367">
        <v>850</v>
      </c>
      <c r="C665" s="367">
        <v>800</v>
      </c>
      <c r="D665" s="384">
        <f t="shared" si="10"/>
        <v>94.117647058823522</v>
      </c>
      <c r="E665" s="383"/>
    </row>
    <row r="666" spans="1:5">
      <c r="A666" s="216" t="s">
        <v>537</v>
      </c>
      <c r="B666" s="367">
        <v>221</v>
      </c>
      <c r="C666" s="367">
        <v>240</v>
      </c>
      <c r="D666" s="384">
        <f t="shared" si="10"/>
        <v>108.5972850678733</v>
      </c>
      <c r="E666" s="383"/>
    </row>
    <row r="667" spans="1:5">
      <c r="A667" s="216" t="s">
        <v>538</v>
      </c>
      <c r="B667" s="367">
        <v>472</v>
      </c>
      <c r="C667" s="367">
        <v>500</v>
      </c>
      <c r="D667" s="384">
        <f t="shared" si="10"/>
        <v>105.93220338983052</v>
      </c>
      <c r="E667" s="383"/>
    </row>
    <row r="668" spans="1:5">
      <c r="A668" s="216" t="s">
        <v>539</v>
      </c>
      <c r="B668" s="367"/>
      <c r="C668" s="367"/>
      <c r="D668" s="384" t="e">
        <f t="shared" si="10"/>
        <v>#DIV/0!</v>
      </c>
      <c r="E668" s="383"/>
    </row>
    <row r="669" spans="1:5">
      <c r="A669" s="216" t="s">
        <v>540</v>
      </c>
      <c r="B669" s="367"/>
      <c r="C669" s="367"/>
      <c r="D669" s="368" t="e">
        <f t="shared" si="10"/>
        <v>#DIV/0!</v>
      </c>
      <c r="E669" s="364"/>
    </row>
    <row r="670" spans="1:5">
      <c r="A670" s="216" t="s">
        <v>541</v>
      </c>
      <c r="B670" s="367"/>
      <c r="C670" s="367"/>
      <c r="D670" s="368" t="e">
        <f t="shared" si="10"/>
        <v>#DIV/0!</v>
      </c>
      <c r="E670" s="364"/>
    </row>
    <row r="671" spans="1:5">
      <c r="A671" s="216" t="s">
        <v>542</v>
      </c>
      <c r="B671" s="367"/>
      <c r="C671" s="367"/>
      <c r="D671" s="368" t="e">
        <f t="shared" si="10"/>
        <v>#DIV/0!</v>
      </c>
      <c r="E671" s="364"/>
    </row>
    <row r="672" spans="1:5">
      <c r="A672" s="216" t="s">
        <v>543</v>
      </c>
      <c r="B672" s="367">
        <v>2356</v>
      </c>
      <c r="C672" s="367">
        <v>2300</v>
      </c>
      <c r="D672" s="368">
        <f t="shared" si="10"/>
        <v>97.623089983022069</v>
      </c>
      <c r="E672" s="364"/>
    </row>
    <row r="673" spans="1:5">
      <c r="A673" s="216" t="s">
        <v>544</v>
      </c>
      <c r="B673" s="367">
        <v>75</v>
      </c>
      <c r="C673" s="367">
        <v>60</v>
      </c>
      <c r="D673" s="368">
        <f t="shared" si="10"/>
        <v>80</v>
      </c>
      <c r="E673" s="364"/>
    </row>
    <row r="674" spans="1:5">
      <c r="A674" s="216" t="s">
        <v>545</v>
      </c>
      <c r="B674" s="367"/>
      <c r="C674" s="367"/>
      <c r="D674" s="368" t="e">
        <f t="shared" si="10"/>
        <v>#DIV/0!</v>
      </c>
      <c r="E674" s="364"/>
    </row>
    <row r="675" spans="1:5">
      <c r="A675" s="216" t="s">
        <v>546</v>
      </c>
      <c r="B675" s="367">
        <v>26</v>
      </c>
      <c r="C675" s="367">
        <v>30</v>
      </c>
      <c r="D675" s="368">
        <f t="shared" si="10"/>
        <v>115.38461538461537</v>
      </c>
      <c r="E675" s="364"/>
    </row>
    <row r="676" spans="1:5">
      <c r="A676" s="215" t="s">
        <v>547</v>
      </c>
      <c r="B676" s="215">
        <f>SUM(B677:B678)</f>
        <v>10</v>
      </c>
      <c r="C676" s="215">
        <f>SUM(C677:C678)</f>
        <v>0</v>
      </c>
      <c r="D676" s="365">
        <f t="shared" si="10"/>
        <v>0</v>
      </c>
      <c r="E676" s="364"/>
    </row>
    <row r="677" spans="1:5">
      <c r="A677" s="216" t="s">
        <v>548</v>
      </c>
      <c r="B677" s="367">
        <v>10</v>
      </c>
      <c r="C677" s="367"/>
      <c r="D677" s="368">
        <f t="shared" si="10"/>
        <v>0</v>
      </c>
      <c r="E677" s="364"/>
    </row>
    <row r="678" spans="1:5">
      <c r="A678" s="216" t="s">
        <v>549</v>
      </c>
      <c r="B678" s="367"/>
      <c r="C678" s="367"/>
      <c r="D678" s="368" t="e">
        <f t="shared" si="10"/>
        <v>#DIV/0!</v>
      </c>
      <c r="E678" s="364"/>
    </row>
    <row r="679" spans="1:5">
      <c r="A679" s="215" t="s">
        <v>550</v>
      </c>
      <c r="B679" s="215">
        <f>SUM(B680:B682)</f>
        <v>2288</v>
      </c>
      <c r="C679" s="215">
        <f>SUM(C680:C682)</f>
        <v>2405</v>
      </c>
      <c r="D679" s="365">
        <f t="shared" si="10"/>
        <v>105.11363636363636</v>
      </c>
      <c r="E679" s="364"/>
    </row>
    <row r="680" spans="1:5">
      <c r="A680" s="216" t="s">
        <v>551</v>
      </c>
      <c r="B680" s="367">
        <v>4</v>
      </c>
      <c r="C680" s="367">
        <v>5</v>
      </c>
      <c r="D680" s="368">
        <f t="shared" si="10"/>
        <v>125</v>
      </c>
      <c r="E680" s="364"/>
    </row>
    <row r="681" spans="1:5">
      <c r="A681" s="216" t="s">
        <v>552</v>
      </c>
      <c r="B681" s="367">
        <v>1761</v>
      </c>
      <c r="C681" s="367">
        <v>1850</v>
      </c>
      <c r="D681" s="368">
        <f t="shared" si="10"/>
        <v>105.05394662123793</v>
      </c>
      <c r="E681" s="364"/>
    </row>
    <row r="682" spans="1:5">
      <c r="A682" s="216" t="s">
        <v>553</v>
      </c>
      <c r="B682" s="367">
        <v>523</v>
      </c>
      <c r="C682" s="367">
        <v>550</v>
      </c>
      <c r="D682" s="368">
        <f t="shared" si="10"/>
        <v>105.16252390057362</v>
      </c>
      <c r="E682" s="364"/>
    </row>
    <row r="683" spans="1:5">
      <c r="A683" s="215" t="s">
        <v>554</v>
      </c>
      <c r="B683" s="215">
        <f>SUM(B684:B687)</f>
        <v>0</v>
      </c>
      <c r="C683" s="215">
        <f>SUM(C684:C687)</f>
        <v>0</v>
      </c>
      <c r="D683" s="365" t="e">
        <f t="shared" si="10"/>
        <v>#DIV/0!</v>
      </c>
      <c r="E683" s="364"/>
    </row>
    <row r="684" spans="1:5">
      <c r="A684" s="216" t="s">
        <v>555</v>
      </c>
      <c r="B684" s="367"/>
      <c r="C684" s="367"/>
      <c r="D684" s="368" t="e">
        <f t="shared" si="10"/>
        <v>#DIV/0!</v>
      </c>
      <c r="E684" s="364"/>
    </row>
    <row r="685" spans="1:5">
      <c r="A685" s="216" t="s">
        <v>556</v>
      </c>
      <c r="B685" s="367"/>
      <c r="C685" s="367"/>
      <c r="D685" s="368" t="e">
        <f t="shared" si="10"/>
        <v>#DIV/0!</v>
      </c>
      <c r="E685" s="364"/>
    </row>
    <row r="686" spans="1:5">
      <c r="A686" s="216" t="s">
        <v>557</v>
      </c>
      <c r="B686" s="367"/>
      <c r="C686" s="367"/>
      <c r="D686" s="368" t="e">
        <f t="shared" si="10"/>
        <v>#DIV/0!</v>
      </c>
      <c r="E686" s="364"/>
    </row>
    <row r="687" spans="1:5">
      <c r="A687" s="216" t="s">
        <v>558</v>
      </c>
      <c r="B687" s="367"/>
      <c r="C687" s="367"/>
      <c r="D687" s="368" t="e">
        <f t="shared" si="10"/>
        <v>#DIV/0!</v>
      </c>
      <c r="E687" s="364"/>
    </row>
    <row r="688" spans="1:5">
      <c r="A688" s="215" t="s">
        <v>559</v>
      </c>
      <c r="B688" s="215">
        <f>SUM(B689:B691)</f>
        <v>14284</v>
      </c>
      <c r="C688" s="215">
        <f>SUM(C689:C691)</f>
        <v>14570</v>
      </c>
      <c r="D688" s="365">
        <f t="shared" si="10"/>
        <v>102.00224026883227</v>
      </c>
      <c r="E688" s="364"/>
    </row>
    <row r="689" spans="1:5">
      <c r="A689" s="216" t="s">
        <v>560</v>
      </c>
      <c r="B689" s="367"/>
      <c r="C689" s="367"/>
      <c r="D689" s="368" t="e">
        <f t="shared" si="10"/>
        <v>#DIV/0!</v>
      </c>
      <c r="E689" s="364"/>
    </row>
    <row r="690" spans="1:5">
      <c r="A690" s="216" t="s">
        <v>561</v>
      </c>
      <c r="B690" s="367">
        <v>14068</v>
      </c>
      <c r="C690" s="367">
        <v>14254</v>
      </c>
      <c r="D690" s="368">
        <f t="shared" si="10"/>
        <v>101.32214955928347</v>
      </c>
      <c r="E690" s="364"/>
    </row>
    <row r="691" spans="1:5">
      <c r="A691" s="216" t="s">
        <v>562</v>
      </c>
      <c r="B691" s="367">
        <v>216</v>
      </c>
      <c r="C691" s="367">
        <v>316</v>
      </c>
      <c r="D691" s="368">
        <f t="shared" si="10"/>
        <v>146.2962962962963</v>
      </c>
      <c r="E691" s="364"/>
    </row>
    <row r="692" spans="1:5">
      <c r="A692" s="215" t="s">
        <v>563</v>
      </c>
      <c r="B692" s="215">
        <f>SUM(B693:B695)</f>
        <v>1965</v>
      </c>
      <c r="C692" s="215">
        <f>SUM(C693:C695)</f>
        <v>2000</v>
      </c>
      <c r="D692" s="365">
        <f t="shared" si="10"/>
        <v>101.78117048346056</v>
      </c>
      <c r="E692" s="364"/>
    </row>
    <row r="693" spans="1:5">
      <c r="A693" s="216" t="s">
        <v>564</v>
      </c>
      <c r="B693" s="367">
        <v>1765</v>
      </c>
      <c r="C693" s="367">
        <v>1800</v>
      </c>
      <c r="D693" s="368">
        <f t="shared" si="10"/>
        <v>101.98300283286119</v>
      </c>
      <c r="E693" s="364"/>
    </row>
    <row r="694" spans="1:5">
      <c r="A694" s="216" t="s">
        <v>565</v>
      </c>
      <c r="B694" s="367"/>
      <c r="C694" s="367"/>
      <c r="D694" s="368" t="e">
        <f t="shared" si="10"/>
        <v>#DIV/0!</v>
      </c>
      <c r="E694" s="364"/>
    </row>
    <row r="695" spans="1:5">
      <c r="A695" s="216" t="s">
        <v>566</v>
      </c>
      <c r="B695" s="367">
        <v>200</v>
      </c>
      <c r="C695" s="367">
        <v>200</v>
      </c>
      <c r="D695" s="368">
        <f t="shared" si="10"/>
        <v>100</v>
      </c>
      <c r="E695" s="364"/>
    </row>
    <row r="696" spans="1:5">
      <c r="A696" s="215" t="s">
        <v>567</v>
      </c>
      <c r="B696" s="215">
        <f>B697+B698</f>
        <v>81</v>
      </c>
      <c r="C696" s="215">
        <f>C697+C698</f>
        <v>75</v>
      </c>
      <c r="D696" s="365">
        <f t="shared" si="10"/>
        <v>92.592592592592595</v>
      </c>
      <c r="E696" s="364"/>
    </row>
    <row r="697" spans="1:5">
      <c r="A697" s="216" t="s">
        <v>568</v>
      </c>
      <c r="B697" s="367">
        <v>81</v>
      </c>
      <c r="C697" s="367">
        <v>75</v>
      </c>
      <c r="D697" s="368">
        <f t="shared" si="10"/>
        <v>92.592592592592595</v>
      </c>
      <c r="E697" s="364"/>
    </row>
    <row r="698" spans="1:5">
      <c r="A698" s="216" t="s">
        <v>569</v>
      </c>
      <c r="B698" s="367"/>
      <c r="C698" s="367"/>
      <c r="D698" s="368" t="e">
        <f t="shared" si="10"/>
        <v>#DIV/0!</v>
      </c>
      <c r="E698" s="364"/>
    </row>
    <row r="699" spans="1:5">
      <c r="A699" s="215" t="s">
        <v>570</v>
      </c>
      <c r="B699" s="215">
        <f>SUM(B700:B707)</f>
        <v>31</v>
      </c>
      <c r="C699" s="215">
        <f>SUM(C700:C707)</f>
        <v>30</v>
      </c>
      <c r="D699" s="365">
        <f t="shared" si="10"/>
        <v>96.774193548387103</v>
      </c>
      <c r="E699" s="364"/>
    </row>
    <row r="700" spans="1:5">
      <c r="A700" s="216" t="s">
        <v>64</v>
      </c>
      <c r="B700" s="367"/>
      <c r="C700" s="367"/>
      <c r="D700" s="368" t="e">
        <f t="shared" si="10"/>
        <v>#DIV/0!</v>
      </c>
      <c r="E700" s="364"/>
    </row>
    <row r="701" spans="1:5">
      <c r="A701" s="216" t="s">
        <v>65</v>
      </c>
      <c r="B701" s="367"/>
      <c r="C701" s="367"/>
      <c r="D701" s="368" t="e">
        <f t="shared" si="10"/>
        <v>#DIV/0!</v>
      </c>
      <c r="E701" s="364"/>
    </row>
    <row r="702" spans="1:5">
      <c r="A702" s="216" t="s">
        <v>66</v>
      </c>
      <c r="B702" s="367"/>
      <c r="C702" s="367"/>
      <c r="D702" s="368" t="e">
        <f t="shared" si="10"/>
        <v>#DIV/0!</v>
      </c>
      <c r="E702" s="364"/>
    </row>
    <row r="703" spans="1:5">
      <c r="A703" s="216" t="s">
        <v>106</v>
      </c>
      <c r="B703" s="367"/>
      <c r="C703" s="367"/>
      <c r="D703" s="368" t="e">
        <f t="shared" si="10"/>
        <v>#DIV/0!</v>
      </c>
      <c r="E703" s="364"/>
    </row>
    <row r="704" spans="1:5">
      <c r="A704" s="216" t="s">
        <v>571</v>
      </c>
      <c r="B704" s="367"/>
      <c r="C704" s="367"/>
      <c r="D704" s="368" t="e">
        <f t="shared" si="10"/>
        <v>#DIV/0!</v>
      </c>
      <c r="E704" s="364"/>
    </row>
    <row r="705" spans="1:5">
      <c r="A705" s="216" t="s">
        <v>572</v>
      </c>
      <c r="B705" s="367"/>
      <c r="C705" s="367"/>
      <c r="D705" s="368" t="e">
        <f t="shared" si="10"/>
        <v>#DIV/0!</v>
      </c>
      <c r="E705" s="364"/>
    </row>
    <row r="706" spans="1:5">
      <c r="A706" s="216" t="s">
        <v>73</v>
      </c>
      <c r="B706" s="367"/>
      <c r="C706" s="367"/>
      <c r="D706" s="368" t="e">
        <f t="shared" si="10"/>
        <v>#DIV/0!</v>
      </c>
      <c r="E706" s="364"/>
    </row>
    <row r="707" spans="1:5">
      <c r="A707" s="216" t="s">
        <v>573</v>
      </c>
      <c r="B707" s="367">
        <v>31</v>
      </c>
      <c r="C707" s="367">
        <v>30</v>
      </c>
      <c r="D707" s="368">
        <f t="shared" si="10"/>
        <v>96.774193548387103</v>
      </c>
      <c r="E707" s="364"/>
    </row>
    <row r="708" spans="1:5">
      <c r="A708" s="215" t="s">
        <v>574</v>
      </c>
      <c r="B708" s="215">
        <f>B709</f>
        <v>628</v>
      </c>
      <c r="C708" s="215">
        <f>C709</f>
        <v>350</v>
      </c>
      <c r="D708" s="365">
        <f t="shared" si="10"/>
        <v>55.732484076433117</v>
      </c>
      <c r="E708" s="364"/>
    </row>
    <row r="709" spans="1:5">
      <c r="A709" s="216" t="s">
        <v>575</v>
      </c>
      <c r="B709" s="367">
        <v>628</v>
      </c>
      <c r="C709" s="367">
        <v>350</v>
      </c>
      <c r="D709" s="368">
        <f t="shared" ref="D709:D772" si="11">C709/B709*100</f>
        <v>55.732484076433117</v>
      </c>
      <c r="E709" s="364"/>
    </row>
    <row r="710" spans="1:5">
      <c r="A710" s="386" t="s">
        <v>576</v>
      </c>
      <c r="B710" s="215">
        <f>B711</f>
        <v>400</v>
      </c>
      <c r="C710" s="215">
        <f>C711</f>
        <v>400</v>
      </c>
      <c r="D710" s="365">
        <f t="shared" si="11"/>
        <v>100</v>
      </c>
      <c r="E710" s="364"/>
    </row>
    <row r="711" spans="1:5">
      <c r="A711" s="387" t="s">
        <v>577</v>
      </c>
      <c r="B711" s="367">
        <v>400</v>
      </c>
      <c r="C711" s="367">
        <v>400</v>
      </c>
      <c r="D711" s="368">
        <f t="shared" si="11"/>
        <v>100</v>
      </c>
      <c r="E711" s="364"/>
    </row>
    <row r="712" spans="1:5">
      <c r="A712" s="388" t="s">
        <v>578</v>
      </c>
      <c r="B712" s="214">
        <f>B713+B723+B727+B735+B740+B747+B753+B756+B759+B760+B761+B767+B768+B769+B784</f>
        <v>33090</v>
      </c>
      <c r="C712" s="214">
        <f>C713+C723+C727+C735+C740+C747+C753+C756+C759+C760+C761+C767+C768+C769+C784</f>
        <v>20000</v>
      </c>
      <c r="D712" s="363">
        <f t="shared" si="11"/>
        <v>60.441220912662445</v>
      </c>
      <c r="E712" s="364"/>
    </row>
    <row r="713" spans="1:5">
      <c r="A713" s="386" t="s">
        <v>579</v>
      </c>
      <c r="B713" s="215">
        <f>SUM(B714:B722)</f>
        <v>77</v>
      </c>
      <c r="C713" s="215">
        <f>SUM(C714:C722)</f>
        <v>0</v>
      </c>
      <c r="D713" s="365">
        <f t="shared" si="11"/>
        <v>0</v>
      </c>
      <c r="E713" s="364"/>
    </row>
    <row r="714" spans="1:5">
      <c r="A714" s="387" t="s">
        <v>64</v>
      </c>
      <c r="B714" s="367"/>
      <c r="C714" s="367"/>
      <c r="D714" s="368" t="e">
        <f t="shared" si="11"/>
        <v>#DIV/0!</v>
      </c>
      <c r="E714" s="364"/>
    </row>
    <row r="715" spans="1:5">
      <c r="A715" s="387" t="s">
        <v>65</v>
      </c>
      <c r="B715" s="367"/>
      <c r="C715" s="367"/>
      <c r="D715" s="368" t="e">
        <f t="shared" si="11"/>
        <v>#DIV/0!</v>
      </c>
      <c r="E715" s="364"/>
    </row>
    <row r="716" spans="1:5">
      <c r="A716" s="387" t="s">
        <v>66</v>
      </c>
      <c r="B716" s="367"/>
      <c r="C716" s="367"/>
      <c r="D716" s="368" t="e">
        <f t="shared" si="11"/>
        <v>#DIV/0!</v>
      </c>
      <c r="E716" s="364"/>
    </row>
    <row r="717" spans="1:5">
      <c r="A717" s="387" t="s">
        <v>580</v>
      </c>
      <c r="B717" s="367"/>
      <c r="C717" s="367"/>
      <c r="D717" s="368" t="e">
        <f t="shared" si="11"/>
        <v>#DIV/0!</v>
      </c>
      <c r="E717" s="364"/>
    </row>
    <row r="718" spans="1:5">
      <c r="A718" s="387" t="s">
        <v>581</v>
      </c>
      <c r="B718" s="367"/>
      <c r="C718" s="367"/>
      <c r="D718" s="368" t="e">
        <f t="shared" si="11"/>
        <v>#DIV/0!</v>
      </c>
      <c r="E718" s="364"/>
    </row>
    <row r="719" spans="1:5">
      <c r="A719" s="387" t="s">
        <v>582</v>
      </c>
      <c r="B719" s="367"/>
      <c r="C719" s="367"/>
      <c r="D719" s="368" t="e">
        <f t="shared" si="11"/>
        <v>#DIV/0!</v>
      </c>
      <c r="E719" s="364"/>
    </row>
    <row r="720" spans="1:5">
      <c r="A720" s="387" t="s">
        <v>583</v>
      </c>
      <c r="B720" s="367"/>
      <c r="C720" s="367"/>
      <c r="D720" s="368" t="e">
        <f t="shared" si="11"/>
        <v>#DIV/0!</v>
      </c>
      <c r="E720" s="364"/>
    </row>
    <row r="721" spans="1:5">
      <c r="A721" s="387" t="s">
        <v>584</v>
      </c>
      <c r="B721" s="367"/>
      <c r="C721" s="367"/>
      <c r="D721" s="368" t="e">
        <f t="shared" si="11"/>
        <v>#DIV/0!</v>
      </c>
      <c r="E721" s="364"/>
    </row>
    <row r="722" spans="1:5">
      <c r="A722" s="387" t="s">
        <v>585</v>
      </c>
      <c r="B722" s="367">
        <v>77</v>
      </c>
      <c r="C722" s="367"/>
      <c r="D722" s="368">
        <f t="shared" si="11"/>
        <v>0</v>
      </c>
      <c r="E722" s="364"/>
    </row>
    <row r="723" spans="1:5">
      <c r="A723" s="386" t="s">
        <v>586</v>
      </c>
      <c r="B723" s="215">
        <f>SUM(B724:B726)</f>
        <v>11</v>
      </c>
      <c r="C723" s="215">
        <f>SUM(C724:C726)</f>
        <v>50</v>
      </c>
      <c r="D723" s="382">
        <f t="shared" si="11"/>
        <v>454.54545454545456</v>
      </c>
      <c r="E723" s="383"/>
    </row>
    <row r="724" spans="1:5">
      <c r="A724" s="387" t="s">
        <v>587</v>
      </c>
      <c r="B724" s="367"/>
      <c r="C724" s="367"/>
      <c r="D724" s="384" t="e">
        <f t="shared" si="11"/>
        <v>#DIV/0!</v>
      </c>
      <c r="E724" s="383"/>
    </row>
    <row r="725" spans="1:5">
      <c r="A725" s="387" t="s">
        <v>588</v>
      </c>
      <c r="B725" s="367"/>
      <c r="C725" s="367"/>
      <c r="D725" s="384" t="e">
        <f t="shared" si="11"/>
        <v>#DIV/0!</v>
      </c>
      <c r="E725" s="383"/>
    </row>
    <row r="726" spans="1:5">
      <c r="A726" s="387" t="s">
        <v>589</v>
      </c>
      <c r="B726" s="367">
        <v>11</v>
      </c>
      <c r="C726" s="367">
        <v>50</v>
      </c>
      <c r="D726" s="384">
        <f t="shared" si="11"/>
        <v>454.54545454545456</v>
      </c>
      <c r="E726" s="383"/>
    </row>
    <row r="727" spans="1:5">
      <c r="A727" s="386" t="s">
        <v>590</v>
      </c>
      <c r="B727" s="215">
        <f>SUM(B728:B734)</f>
        <v>23192</v>
      </c>
      <c r="C727" s="215">
        <f>SUM(C728:C734)</f>
        <v>11930</v>
      </c>
      <c r="D727" s="382">
        <f t="shared" si="11"/>
        <v>51.44015177647465</v>
      </c>
      <c r="E727" s="383"/>
    </row>
    <row r="728" spans="1:5">
      <c r="A728" s="387" t="s">
        <v>591</v>
      </c>
      <c r="B728" s="367">
        <v>220</v>
      </c>
      <c r="C728" s="367">
        <v>200</v>
      </c>
      <c r="D728" s="384">
        <f t="shared" si="11"/>
        <v>90.909090909090907</v>
      </c>
      <c r="E728" s="383"/>
    </row>
    <row r="729" spans="1:5">
      <c r="A729" s="387" t="s">
        <v>592</v>
      </c>
      <c r="B729" s="367">
        <v>22161</v>
      </c>
      <c r="C729" s="367">
        <v>11430</v>
      </c>
      <c r="D729" s="384">
        <f t="shared" si="11"/>
        <v>51.577094896439689</v>
      </c>
      <c r="E729" s="383"/>
    </row>
    <row r="730" spans="1:5">
      <c r="A730" s="387" t="s">
        <v>593</v>
      </c>
      <c r="B730" s="367"/>
      <c r="C730" s="367"/>
      <c r="D730" s="384" t="e">
        <f t="shared" si="11"/>
        <v>#DIV/0!</v>
      </c>
      <c r="E730" s="383"/>
    </row>
    <row r="731" spans="1:5">
      <c r="A731" s="387" t="s">
        <v>594</v>
      </c>
      <c r="B731" s="367"/>
      <c r="C731" s="367"/>
      <c r="D731" s="384" t="e">
        <f t="shared" si="11"/>
        <v>#DIV/0!</v>
      </c>
      <c r="E731" s="383"/>
    </row>
    <row r="732" spans="1:5">
      <c r="A732" s="387" t="s">
        <v>595</v>
      </c>
      <c r="B732" s="367"/>
      <c r="C732" s="367"/>
      <c r="D732" s="384" t="e">
        <f t="shared" si="11"/>
        <v>#DIV/0!</v>
      </c>
      <c r="E732" s="383"/>
    </row>
    <row r="733" spans="1:5">
      <c r="A733" s="387" t="s">
        <v>596</v>
      </c>
      <c r="B733" s="367"/>
      <c r="C733" s="367"/>
      <c r="D733" s="384" t="e">
        <f t="shared" si="11"/>
        <v>#DIV/0!</v>
      </c>
      <c r="E733" s="383"/>
    </row>
    <row r="734" spans="1:5">
      <c r="A734" s="387" t="s">
        <v>597</v>
      </c>
      <c r="B734" s="367">
        <v>811</v>
      </c>
      <c r="C734" s="367">
        <v>300</v>
      </c>
      <c r="D734" s="384">
        <f t="shared" si="11"/>
        <v>36.991368680641187</v>
      </c>
      <c r="E734" s="383"/>
    </row>
    <row r="735" spans="1:5">
      <c r="A735" s="386" t="s">
        <v>598</v>
      </c>
      <c r="B735" s="215">
        <f>SUM(B736:B739)</f>
        <v>2987</v>
      </c>
      <c r="C735" s="215">
        <f>SUM(C736:C739)</f>
        <v>2420</v>
      </c>
      <c r="D735" s="382">
        <f t="shared" si="11"/>
        <v>81.017743555406767</v>
      </c>
      <c r="E735" s="383"/>
    </row>
    <row r="736" spans="1:5">
      <c r="A736" s="387" t="s">
        <v>599</v>
      </c>
      <c r="B736" s="367">
        <v>118</v>
      </c>
      <c r="C736" s="367">
        <v>120</v>
      </c>
      <c r="D736" s="384">
        <f t="shared" si="11"/>
        <v>101.69491525423729</v>
      </c>
      <c r="E736" s="383"/>
    </row>
    <row r="737" spans="1:5">
      <c r="A737" s="387" t="s">
        <v>600</v>
      </c>
      <c r="B737" s="367">
        <v>2869</v>
      </c>
      <c r="C737" s="367">
        <v>2300</v>
      </c>
      <c r="D737" s="384">
        <f t="shared" si="11"/>
        <v>80.167305681422093</v>
      </c>
      <c r="E737" s="383"/>
    </row>
    <row r="738" spans="1:5">
      <c r="A738" s="387" t="s">
        <v>601</v>
      </c>
      <c r="B738" s="367"/>
      <c r="C738" s="367"/>
      <c r="D738" s="384" t="e">
        <f t="shared" si="11"/>
        <v>#DIV/0!</v>
      </c>
      <c r="E738" s="383"/>
    </row>
    <row r="739" spans="1:5">
      <c r="A739" s="387" t="s">
        <v>602</v>
      </c>
      <c r="B739" s="367"/>
      <c r="C739" s="367"/>
      <c r="D739" s="384" t="e">
        <f t="shared" si="11"/>
        <v>#DIV/0!</v>
      </c>
      <c r="E739" s="383"/>
    </row>
    <row r="740" spans="1:5">
      <c r="A740" s="386" t="s">
        <v>603</v>
      </c>
      <c r="B740" s="215">
        <f>SUM(B741:B746)</f>
        <v>721</v>
      </c>
      <c r="C740" s="215">
        <f>SUM(C741:C746)</f>
        <v>600</v>
      </c>
      <c r="D740" s="365">
        <f t="shared" si="11"/>
        <v>83.217753120665733</v>
      </c>
      <c r="E740" s="364"/>
    </row>
    <row r="741" spans="1:5">
      <c r="A741" s="387" t="s">
        <v>604</v>
      </c>
      <c r="B741" s="367"/>
      <c r="C741" s="367"/>
      <c r="D741" s="368" t="e">
        <f t="shared" si="11"/>
        <v>#DIV/0!</v>
      </c>
      <c r="E741" s="364"/>
    </row>
    <row r="742" spans="1:5">
      <c r="A742" s="387" t="s">
        <v>605</v>
      </c>
      <c r="B742" s="367"/>
      <c r="C742" s="367"/>
      <c r="D742" s="368" t="e">
        <f t="shared" si="11"/>
        <v>#DIV/0!</v>
      </c>
      <c r="E742" s="364"/>
    </row>
    <row r="743" spans="1:5">
      <c r="A743" s="387" t="s">
        <v>606</v>
      </c>
      <c r="B743" s="367"/>
      <c r="C743" s="367"/>
      <c r="D743" s="368" t="e">
        <f t="shared" si="11"/>
        <v>#DIV/0!</v>
      </c>
      <c r="E743" s="364"/>
    </row>
    <row r="744" spans="1:5">
      <c r="A744" s="387" t="s">
        <v>607</v>
      </c>
      <c r="B744" s="367">
        <v>586</v>
      </c>
      <c r="C744" s="367">
        <v>600</v>
      </c>
      <c r="D744" s="368">
        <f t="shared" si="11"/>
        <v>102.3890784982935</v>
      </c>
      <c r="E744" s="364"/>
    </row>
    <row r="745" spans="1:5">
      <c r="A745" s="387" t="s">
        <v>608</v>
      </c>
      <c r="B745" s="367"/>
      <c r="C745" s="367"/>
      <c r="D745" s="368" t="e">
        <f t="shared" si="11"/>
        <v>#DIV/0!</v>
      </c>
      <c r="E745" s="364"/>
    </row>
    <row r="746" spans="1:5">
      <c r="A746" s="387" t="s">
        <v>609</v>
      </c>
      <c r="B746" s="367">
        <v>135</v>
      </c>
      <c r="C746" s="367"/>
      <c r="D746" s="368">
        <f t="shared" si="11"/>
        <v>0</v>
      </c>
      <c r="E746" s="364"/>
    </row>
    <row r="747" spans="1:5">
      <c r="A747" s="386" t="s">
        <v>610</v>
      </c>
      <c r="B747" s="215">
        <f>SUM(B748:B752)</f>
        <v>0</v>
      </c>
      <c r="C747" s="215">
        <f>SUM(C748:C752)</f>
        <v>0</v>
      </c>
      <c r="D747" s="365" t="e">
        <f t="shared" si="11"/>
        <v>#DIV/0!</v>
      </c>
      <c r="E747" s="364"/>
    </row>
    <row r="748" spans="1:5">
      <c r="A748" s="387" t="s">
        <v>611</v>
      </c>
      <c r="B748" s="367"/>
      <c r="C748" s="367"/>
      <c r="D748" s="368" t="e">
        <f t="shared" si="11"/>
        <v>#DIV/0!</v>
      </c>
      <c r="E748" s="364"/>
    </row>
    <row r="749" spans="1:5">
      <c r="A749" s="387" t="s">
        <v>612</v>
      </c>
      <c r="B749" s="367"/>
      <c r="C749" s="367"/>
      <c r="D749" s="368" t="e">
        <f t="shared" si="11"/>
        <v>#DIV/0!</v>
      </c>
      <c r="E749" s="364"/>
    </row>
    <row r="750" spans="1:5">
      <c r="A750" s="387" t="s">
        <v>613</v>
      </c>
      <c r="B750" s="367"/>
      <c r="C750" s="367"/>
      <c r="D750" s="368" t="e">
        <f t="shared" si="11"/>
        <v>#DIV/0!</v>
      </c>
      <c r="E750" s="364"/>
    </row>
    <row r="751" spans="1:5">
      <c r="A751" s="387" t="s">
        <v>614</v>
      </c>
      <c r="B751" s="367"/>
      <c r="C751" s="367"/>
      <c r="D751" s="368" t="e">
        <f t="shared" si="11"/>
        <v>#DIV/0!</v>
      </c>
      <c r="E751" s="364"/>
    </row>
    <row r="752" spans="1:5">
      <c r="A752" s="387" t="s">
        <v>615</v>
      </c>
      <c r="B752" s="367"/>
      <c r="C752" s="367"/>
      <c r="D752" s="368" t="e">
        <f t="shared" si="11"/>
        <v>#DIV/0!</v>
      </c>
      <c r="E752" s="364"/>
    </row>
    <row r="753" spans="1:5">
      <c r="A753" s="386" t="s">
        <v>616</v>
      </c>
      <c r="B753" s="215">
        <f>B754+B755</f>
        <v>0</v>
      </c>
      <c r="C753" s="215">
        <f>C754+C755</f>
        <v>0</v>
      </c>
      <c r="D753" s="365" t="e">
        <f t="shared" si="11"/>
        <v>#DIV/0!</v>
      </c>
      <c r="E753" s="364"/>
    </row>
    <row r="754" spans="1:5">
      <c r="A754" s="387" t="s">
        <v>617</v>
      </c>
      <c r="B754" s="367"/>
      <c r="C754" s="367"/>
      <c r="D754" s="368" t="e">
        <f t="shared" si="11"/>
        <v>#DIV/0!</v>
      </c>
      <c r="E754" s="364"/>
    </row>
    <row r="755" spans="1:5">
      <c r="A755" s="387" t="s">
        <v>618</v>
      </c>
      <c r="B755" s="367"/>
      <c r="C755" s="367"/>
      <c r="D755" s="368" t="e">
        <f t="shared" si="11"/>
        <v>#DIV/0!</v>
      </c>
      <c r="E755" s="364"/>
    </row>
    <row r="756" spans="1:5">
      <c r="A756" s="386" t="s">
        <v>619</v>
      </c>
      <c r="B756" s="215">
        <f>B757+B758</f>
        <v>0</v>
      </c>
      <c r="C756" s="215">
        <f>C757+C758</f>
        <v>0</v>
      </c>
      <c r="D756" s="365" t="e">
        <f t="shared" si="11"/>
        <v>#DIV/0!</v>
      </c>
      <c r="E756" s="364"/>
    </row>
    <row r="757" spans="1:5">
      <c r="A757" s="387" t="s">
        <v>620</v>
      </c>
      <c r="B757" s="367"/>
      <c r="C757" s="367"/>
      <c r="D757" s="368" t="e">
        <f t="shared" si="11"/>
        <v>#DIV/0!</v>
      </c>
      <c r="E757" s="364"/>
    </row>
    <row r="758" spans="1:5">
      <c r="A758" s="387" t="s">
        <v>621</v>
      </c>
      <c r="B758" s="367"/>
      <c r="C758" s="367"/>
      <c r="D758" s="368" t="e">
        <f t="shared" si="11"/>
        <v>#DIV/0!</v>
      </c>
      <c r="E758" s="364"/>
    </row>
    <row r="759" spans="1:5">
      <c r="A759" s="386" t="s">
        <v>622</v>
      </c>
      <c r="B759" s="379"/>
      <c r="C759" s="379"/>
      <c r="D759" s="365" t="e">
        <f t="shared" si="11"/>
        <v>#DIV/0!</v>
      </c>
      <c r="E759" s="364"/>
    </row>
    <row r="760" spans="1:5">
      <c r="A760" s="386" t="s">
        <v>623</v>
      </c>
      <c r="B760" s="379">
        <v>2458</v>
      </c>
      <c r="C760" s="379">
        <v>2500</v>
      </c>
      <c r="D760" s="365">
        <f t="shared" si="11"/>
        <v>101.7087062652563</v>
      </c>
      <c r="E760" s="364"/>
    </row>
    <row r="761" spans="1:5">
      <c r="A761" s="386" t="s">
        <v>624</v>
      </c>
      <c r="B761" s="215">
        <f>SUM(B762:B766)</f>
        <v>3244</v>
      </c>
      <c r="C761" s="215">
        <f>SUM(C762:C766)</f>
        <v>2200</v>
      </c>
      <c r="D761" s="365">
        <f t="shared" si="11"/>
        <v>67.817509247842167</v>
      </c>
      <c r="E761" s="364"/>
    </row>
    <row r="762" spans="1:5">
      <c r="A762" s="387" t="s">
        <v>625</v>
      </c>
      <c r="B762" s="367"/>
      <c r="C762" s="367"/>
      <c r="D762" s="368" t="e">
        <f t="shared" si="11"/>
        <v>#DIV/0!</v>
      </c>
      <c r="E762" s="364"/>
    </row>
    <row r="763" spans="1:5">
      <c r="A763" s="387" t="s">
        <v>626</v>
      </c>
      <c r="B763" s="367"/>
      <c r="C763" s="367"/>
      <c r="D763" s="368" t="e">
        <f t="shared" si="11"/>
        <v>#DIV/0!</v>
      </c>
      <c r="E763" s="364"/>
    </row>
    <row r="764" spans="1:5">
      <c r="A764" s="387" t="s">
        <v>627</v>
      </c>
      <c r="B764" s="367">
        <v>373</v>
      </c>
      <c r="C764" s="367"/>
      <c r="D764" s="368">
        <f t="shared" si="11"/>
        <v>0</v>
      </c>
      <c r="E764" s="364"/>
    </row>
    <row r="765" spans="1:5">
      <c r="A765" s="387" t="s">
        <v>628</v>
      </c>
      <c r="B765" s="367"/>
      <c r="C765" s="367"/>
      <c r="D765" s="368" t="e">
        <f t="shared" si="11"/>
        <v>#DIV/0!</v>
      </c>
      <c r="E765" s="364"/>
    </row>
    <row r="766" spans="1:5">
      <c r="A766" s="387" t="s">
        <v>629</v>
      </c>
      <c r="B766" s="367">
        <v>2871</v>
      </c>
      <c r="C766" s="367">
        <v>2200</v>
      </c>
      <c r="D766" s="368">
        <f t="shared" si="11"/>
        <v>76.628352490421463</v>
      </c>
      <c r="E766" s="364"/>
    </row>
    <row r="767" spans="1:5">
      <c r="A767" s="386" t="s">
        <v>630</v>
      </c>
      <c r="B767" s="379">
        <v>400</v>
      </c>
      <c r="C767" s="379">
        <v>300</v>
      </c>
      <c r="D767" s="365">
        <f t="shared" si="11"/>
        <v>75</v>
      </c>
      <c r="E767" s="364"/>
    </row>
    <row r="768" spans="1:5">
      <c r="A768" s="386" t="s">
        <v>631</v>
      </c>
      <c r="B768" s="379"/>
      <c r="C768" s="379"/>
      <c r="D768" s="365" t="e">
        <f t="shared" si="11"/>
        <v>#DIV/0!</v>
      </c>
      <c r="E768" s="364"/>
    </row>
    <row r="769" spans="1:5">
      <c r="A769" s="386" t="s">
        <v>632</v>
      </c>
      <c r="B769" s="215">
        <f>SUM(B770:B783)</f>
        <v>0</v>
      </c>
      <c r="C769" s="215">
        <f>SUM(C770:C783)</f>
        <v>0</v>
      </c>
      <c r="D769" s="365" t="e">
        <f t="shared" si="11"/>
        <v>#DIV/0!</v>
      </c>
      <c r="E769" s="364"/>
    </row>
    <row r="770" spans="1:5">
      <c r="A770" s="387" t="s">
        <v>64</v>
      </c>
      <c r="B770" s="367"/>
      <c r="C770" s="367"/>
      <c r="D770" s="368" t="e">
        <f t="shared" si="11"/>
        <v>#DIV/0!</v>
      </c>
      <c r="E770" s="364"/>
    </row>
    <row r="771" spans="1:5">
      <c r="A771" s="387" t="s">
        <v>65</v>
      </c>
      <c r="B771" s="367"/>
      <c r="C771" s="367"/>
      <c r="D771" s="368" t="e">
        <f t="shared" si="11"/>
        <v>#DIV/0!</v>
      </c>
      <c r="E771" s="364"/>
    </row>
    <row r="772" spans="1:5">
      <c r="A772" s="387" t="s">
        <v>66</v>
      </c>
      <c r="B772" s="367"/>
      <c r="C772" s="367"/>
      <c r="D772" s="368" t="e">
        <f t="shared" si="11"/>
        <v>#DIV/0!</v>
      </c>
      <c r="E772" s="364"/>
    </row>
    <row r="773" spans="1:5">
      <c r="A773" s="387" t="s">
        <v>633</v>
      </c>
      <c r="B773" s="367"/>
      <c r="C773" s="367"/>
      <c r="D773" s="368" t="e">
        <f t="shared" ref="D773:D836" si="12">C773/B773*100</f>
        <v>#DIV/0!</v>
      </c>
      <c r="E773" s="364"/>
    </row>
    <row r="774" spans="1:5">
      <c r="A774" s="387" t="s">
        <v>634</v>
      </c>
      <c r="B774" s="367"/>
      <c r="C774" s="367"/>
      <c r="D774" s="368" t="e">
        <f t="shared" si="12"/>
        <v>#DIV/0!</v>
      </c>
      <c r="E774" s="364"/>
    </row>
    <row r="775" spans="1:5">
      <c r="A775" s="387" t="s">
        <v>635</v>
      </c>
      <c r="B775" s="367"/>
      <c r="C775" s="367"/>
      <c r="D775" s="368" t="e">
        <f t="shared" si="12"/>
        <v>#DIV/0!</v>
      </c>
      <c r="E775" s="364"/>
    </row>
    <row r="776" spans="1:5">
      <c r="A776" s="387" t="s">
        <v>636</v>
      </c>
      <c r="B776" s="367"/>
      <c r="C776" s="367"/>
      <c r="D776" s="368" t="e">
        <f t="shared" si="12"/>
        <v>#DIV/0!</v>
      </c>
      <c r="E776" s="364"/>
    </row>
    <row r="777" spans="1:5">
      <c r="A777" s="387" t="s">
        <v>637</v>
      </c>
      <c r="B777" s="367"/>
      <c r="C777" s="367"/>
      <c r="D777" s="368" t="e">
        <f t="shared" si="12"/>
        <v>#DIV/0!</v>
      </c>
      <c r="E777" s="364"/>
    </row>
    <row r="778" spans="1:5">
      <c r="A778" s="387" t="s">
        <v>638</v>
      </c>
      <c r="B778" s="367"/>
      <c r="C778" s="367"/>
      <c r="D778" s="368" t="e">
        <f t="shared" si="12"/>
        <v>#DIV/0!</v>
      </c>
      <c r="E778" s="364"/>
    </row>
    <row r="779" spans="1:5">
      <c r="A779" s="387" t="s">
        <v>639</v>
      </c>
      <c r="B779" s="367"/>
      <c r="C779" s="367"/>
      <c r="D779" s="368" t="e">
        <f t="shared" si="12"/>
        <v>#DIV/0!</v>
      </c>
      <c r="E779" s="364"/>
    </row>
    <row r="780" spans="1:5">
      <c r="A780" s="387" t="s">
        <v>106</v>
      </c>
      <c r="B780" s="367"/>
      <c r="C780" s="367"/>
      <c r="D780" s="368" t="e">
        <f t="shared" si="12"/>
        <v>#DIV/0!</v>
      </c>
      <c r="E780" s="364"/>
    </row>
    <row r="781" spans="1:5">
      <c r="A781" s="387" t="s">
        <v>640</v>
      </c>
      <c r="B781" s="367"/>
      <c r="C781" s="367"/>
      <c r="D781" s="368" t="e">
        <f t="shared" si="12"/>
        <v>#DIV/0!</v>
      </c>
      <c r="E781" s="364"/>
    </row>
    <row r="782" spans="1:5">
      <c r="A782" s="387" t="s">
        <v>73</v>
      </c>
      <c r="B782" s="367"/>
      <c r="C782" s="367"/>
      <c r="D782" s="368" t="e">
        <f t="shared" si="12"/>
        <v>#DIV/0!</v>
      </c>
      <c r="E782" s="364"/>
    </row>
    <row r="783" spans="1:5">
      <c r="A783" s="387" t="s">
        <v>641</v>
      </c>
      <c r="B783" s="367"/>
      <c r="C783" s="367"/>
      <c r="D783" s="368" t="e">
        <f t="shared" si="12"/>
        <v>#DIV/0!</v>
      </c>
      <c r="E783" s="364"/>
    </row>
    <row r="784" spans="1:5">
      <c r="A784" s="386" t="s">
        <v>642</v>
      </c>
      <c r="B784" s="379"/>
      <c r="C784" s="379"/>
      <c r="D784" s="365" t="e">
        <f t="shared" si="12"/>
        <v>#DIV/0!</v>
      </c>
      <c r="E784" s="364"/>
    </row>
    <row r="785" spans="1:5">
      <c r="A785" s="388" t="s">
        <v>643</v>
      </c>
      <c r="B785" s="214">
        <f>B786+B797+B798+B801+B802+B803</f>
        <v>84269</v>
      </c>
      <c r="C785" s="214">
        <f>C786+C797+C798+C801+C802+C803</f>
        <v>68000</v>
      </c>
      <c r="D785" s="363">
        <f t="shared" si="12"/>
        <v>80.693968125882591</v>
      </c>
      <c r="E785" s="364"/>
    </row>
    <row r="786" spans="1:5">
      <c r="A786" s="386" t="s">
        <v>644</v>
      </c>
      <c r="B786" s="215">
        <f>SUM(B787:B796)</f>
        <v>15719</v>
      </c>
      <c r="C786" s="215">
        <f>SUM(C787:C796)</f>
        <v>14200</v>
      </c>
      <c r="D786" s="365">
        <f t="shared" si="12"/>
        <v>90.336535403015461</v>
      </c>
      <c r="E786" s="364"/>
    </row>
    <row r="787" spans="1:5">
      <c r="A787" s="387" t="s">
        <v>64</v>
      </c>
      <c r="B787" s="367">
        <v>344</v>
      </c>
      <c r="C787" s="367">
        <v>400</v>
      </c>
      <c r="D787" s="368">
        <f t="shared" si="12"/>
        <v>116.27906976744187</v>
      </c>
      <c r="E787" s="364"/>
    </row>
    <row r="788" spans="1:5">
      <c r="A788" s="387" t="s">
        <v>65</v>
      </c>
      <c r="B788" s="367"/>
      <c r="C788" s="367"/>
      <c r="D788" s="368" t="e">
        <f t="shared" si="12"/>
        <v>#DIV/0!</v>
      </c>
      <c r="E788" s="364"/>
    </row>
    <row r="789" spans="1:5">
      <c r="A789" s="387" t="s">
        <v>66</v>
      </c>
      <c r="B789" s="367"/>
      <c r="C789" s="367"/>
      <c r="D789" s="368" t="e">
        <f t="shared" si="12"/>
        <v>#DIV/0!</v>
      </c>
      <c r="E789" s="364"/>
    </row>
    <row r="790" spans="1:5">
      <c r="A790" s="387" t="s">
        <v>645</v>
      </c>
      <c r="B790" s="367">
        <v>1622</v>
      </c>
      <c r="C790" s="367">
        <v>1800</v>
      </c>
      <c r="D790" s="368">
        <f t="shared" si="12"/>
        <v>110.97410604192355</v>
      </c>
      <c r="E790" s="364"/>
    </row>
    <row r="791" spans="1:5">
      <c r="A791" s="387" t="s">
        <v>646</v>
      </c>
      <c r="B791" s="367"/>
      <c r="C791" s="367"/>
      <c r="D791" s="368" t="e">
        <f t="shared" si="12"/>
        <v>#DIV/0!</v>
      </c>
      <c r="E791" s="364"/>
    </row>
    <row r="792" spans="1:5">
      <c r="A792" s="387" t="s">
        <v>647</v>
      </c>
      <c r="B792" s="367"/>
      <c r="C792" s="367"/>
      <c r="D792" s="368" t="e">
        <f t="shared" si="12"/>
        <v>#DIV/0!</v>
      </c>
      <c r="E792" s="364"/>
    </row>
    <row r="793" spans="1:5">
      <c r="A793" s="387" t="s">
        <v>648</v>
      </c>
      <c r="B793" s="367"/>
      <c r="C793" s="367"/>
      <c r="D793" s="368" t="e">
        <f t="shared" si="12"/>
        <v>#DIV/0!</v>
      </c>
      <c r="E793" s="364"/>
    </row>
    <row r="794" spans="1:5">
      <c r="A794" s="387" t="s">
        <v>649</v>
      </c>
      <c r="B794" s="367"/>
      <c r="C794" s="367"/>
      <c r="D794" s="368" t="e">
        <f t="shared" si="12"/>
        <v>#DIV/0!</v>
      </c>
      <c r="E794" s="364"/>
    </row>
    <row r="795" spans="1:5">
      <c r="A795" s="387" t="s">
        <v>650</v>
      </c>
      <c r="B795" s="367"/>
      <c r="C795" s="367"/>
      <c r="D795" s="368" t="e">
        <f t="shared" si="12"/>
        <v>#DIV/0!</v>
      </c>
      <c r="E795" s="364"/>
    </row>
    <row r="796" spans="1:5">
      <c r="A796" s="387" t="s">
        <v>651</v>
      </c>
      <c r="B796" s="367">
        <v>13753</v>
      </c>
      <c r="C796" s="367">
        <v>12000</v>
      </c>
      <c r="D796" s="368">
        <f t="shared" si="12"/>
        <v>87.253690103977306</v>
      </c>
      <c r="E796" s="364"/>
    </row>
    <row r="797" spans="1:5">
      <c r="A797" s="386" t="s">
        <v>652</v>
      </c>
      <c r="B797" s="379">
        <v>64</v>
      </c>
      <c r="C797" s="379"/>
      <c r="D797" s="365">
        <f t="shared" si="12"/>
        <v>0</v>
      </c>
      <c r="E797" s="364"/>
    </row>
    <row r="798" spans="1:5">
      <c r="A798" s="386" t="s">
        <v>653</v>
      </c>
      <c r="B798" s="215">
        <f>B799+B800</f>
        <v>6562</v>
      </c>
      <c r="C798" s="215">
        <f>C799+C800</f>
        <v>34600</v>
      </c>
      <c r="D798" s="365">
        <f t="shared" si="12"/>
        <v>527.27826882048157</v>
      </c>
      <c r="E798" s="364"/>
    </row>
    <row r="799" spans="1:5">
      <c r="A799" s="387" t="s">
        <v>654</v>
      </c>
      <c r="B799" s="367"/>
      <c r="C799" s="367">
        <v>34600</v>
      </c>
      <c r="D799" s="368" t="e">
        <f t="shared" si="12"/>
        <v>#DIV/0!</v>
      </c>
      <c r="E799" s="364"/>
    </row>
    <row r="800" spans="1:5">
      <c r="A800" s="387" t="s">
        <v>655</v>
      </c>
      <c r="B800" s="367">
        <v>6562</v>
      </c>
      <c r="C800" s="367"/>
      <c r="D800" s="368">
        <f t="shared" si="12"/>
        <v>0</v>
      </c>
      <c r="E800" s="364"/>
    </row>
    <row r="801" spans="1:5">
      <c r="A801" s="386" t="s">
        <v>656</v>
      </c>
      <c r="B801" s="379">
        <v>11865</v>
      </c>
      <c r="C801" s="379">
        <v>14000</v>
      </c>
      <c r="D801" s="365">
        <f t="shared" si="12"/>
        <v>117.99410029498524</v>
      </c>
      <c r="E801" s="364"/>
    </row>
    <row r="802" spans="1:5">
      <c r="A802" s="386" t="s">
        <v>657</v>
      </c>
      <c r="B802" s="379">
        <v>125</v>
      </c>
      <c r="C802" s="379">
        <v>200</v>
      </c>
      <c r="D802" s="365">
        <f t="shared" si="12"/>
        <v>160</v>
      </c>
      <c r="E802" s="364"/>
    </row>
    <row r="803" spans="1:5">
      <c r="A803" s="386" t="s">
        <v>658</v>
      </c>
      <c r="B803" s="379">
        <v>49934</v>
      </c>
      <c r="C803" s="379">
        <v>5000</v>
      </c>
      <c r="D803" s="365">
        <f t="shared" si="12"/>
        <v>10.01321744703008</v>
      </c>
      <c r="E803" s="364"/>
    </row>
    <row r="804" spans="1:5">
      <c r="A804" s="388" t="s">
        <v>659</v>
      </c>
      <c r="B804" s="214">
        <f>B805+B831+B856+B884+B895+B902+B909+B912</f>
        <v>68643</v>
      </c>
      <c r="C804" s="214">
        <f>C805+C831+C856+C884+C895+C902+C909+C912</f>
        <v>65000</v>
      </c>
      <c r="D804" s="363">
        <f t="shared" si="12"/>
        <v>94.69283102428507</v>
      </c>
      <c r="E804" s="364"/>
    </row>
    <row r="805" spans="1:5">
      <c r="A805" s="386" t="s">
        <v>660</v>
      </c>
      <c r="B805" s="215">
        <f>SUM(B806:B830)</f>
        <v>43457</v>
      </c>
      <c r="C805" s="215">
        <f>SUM(C806:C830)</f>
        <v>37995</v>
      </c>
      <c r="D805" s="365">
        <f t="shared" si="12"/>
        <v>87.431253883148869</v>
      </c>
      <c r="E805" s="364"/>
    </row>
    <row r="806" spans="1:5">
      <c r="A806" s="387" t="s">
        <v>64</v>
      </c>
      <c r="B806" s="367">
        <v>558</v>
      </c>
      <c r="C806" s="367">
        <v>600</v>
      </c>
      <c r="D806" s="368">
        <f t="shared" si="12"/>
        <v>107.5268817204301</v>
      </c>
      <c r="E806" s="364"/>
    </row>
    <row r="807" spans="1:5">
      <c r="A807" s="387" t="s">
        <v>65</v>
      </c>
      <c r="B807" s="367"/>
      <c r="C807" s="367"/>
      <c r="D807" s="368" t="e">
        <f t="shared" si="12"/>
        <v>#DIV/0!</v>
      </c>
      <c r="E807" s="364"/>
    </row>
    <row r="808" spans="1:5">
      <c r="A808" s="387" t="s">
        <v>66</v>
      </c>
      <c r="B808" s="367"/>
      <c r="C808" s="367"/>
      <c r="D808" s="368" t="e">
        <f t="shared" si="12"/>
        <v>#DIV/0!</v>
      </c>
      <c r="E808" s="364"/>
    </row>
    <row r="809" spans="1:5">
      <c r="A809" s="387" t="s">
        <v>73</v>
      </c>
      <c r="B809" s="367">
        <v>4557</v>
      </c>
      <c r="C809" s="367">
        <v>4500</v>
      </c>
      <c r="D809" s="368">
        <f t="shared" si="12"/>
        <v>98.749177090190926</v>
      </c>
      <c r="E809" s="364"/>
    </row>
    <row r="810" spans="1:5">
      <c r="A810" s="387" t="s">
        <v>661</v>
      </c>
      <c r="B810" s="367"/>
      <c r="C810" s="367"/>
      <c r="D810" s="368" t="e">
        <f t="shared" si="12"/>
        <v>#DIV/0!</v>
      </c>
      <c r="E810" s="364"/>
    </row>
    <row r="811" spans="1:5">
      <c r="A811" s="387" t="s">
        <v>662</v>
      </c>
      <c r="B811" s="367">
        <v>424</v>
      </c>
      <c r="C811" s="367">
        <v>450</v>
      </c>
      <c r="D811" s="368">
        <f t="shared" si="12"/>
        <v>106.13207547169812</v>
      </c>
      <c r="E811" s="364"/>
    </row>
    <row r="812" spans="1:5">
      <c r="A812" s="387" t="s">
        <v>663</v>
      </c>
      <c r="B812" s="367">
        <v>739</v>
      </c>
      <c r="C812" s="367">
        <v>1750</v>
      </c>
      <c r="D812" s="368">
        <f t="shared" si="12"/>
        <v>236.80649526387009</v>
      </c>
      <c r="E812" s="364"/>
    </row>
    <row r="813" spans="1:5">
      <c r="A813" s="387" t="s">
        <v>664</v>
      </c>
      <c r="B813" s="367">
        <v>51</v>
      </c>
      <c r="C813" s="367">
        <v>50</v>
      </c>
      <c r="D813" s="368">
        <f t="shared" si="12"/>
        <v>98.039215686274503</v>
      </c>
      <c r="E813" s="364"/>
    </row>
    <row r="814" spans="1:5">
      <c r="A814" s="387" t="s">
        <v>665</v>
      </c>
      <c r="B814" s="367"/>
      <c r="C814" s="367"/>
      <c r="D814" s="368" t="e">
        <f t="shared" si="12"/>
        <v>#DIV/0!</v>
      </c>
      <c r="E814" s="364"/>
    </row>
    <row r="815" spans="1:5">
      <c r="A815" s="387" t="s">
        <v>666</v>
      </c>
      <c r="B815" s="367"/>
      <c r="C815" s="367"/>
      <c r="D815" s="368" t="e">
        <f t="shared" si="12"/>
        <v>#DIV/0!</v>
      </c>
      <c r="E815" s="364"/>
    </row>
    <row r="816" spans="1:5">
      <c r="A816" s="387" t="s">
        <v>667</v>
      </c>
      <c r="B816" s="367"/>
      <c r="C816" s="367"/>
      <c r="D816" s="368" t="e">
        <f t="shared" si="12"/>
        <v>#DIV/0!</v>
      </c>
      <c r="E816" s="364"/>
    </row>
    <row r="817" spans="1:5">
      <c r="A817" s="387" t="s">
        <v>668</v>
      </c>
      <c r="B817" s="367"/>
      <c r="C817" s="367"/>
      <c r="D817" s="368" t="e">
        <f t="shared" si="12"/>
        <v>#DIV/0!</v>
      </c>
      <c r="E817" s="364"/>
    </row>
    <row r="818" spans="1:5">
      <c r="A818" s="387" t="s">
        <v>669</v>
      </c>
      <c r="B818" s="367"/>
      <c r="C818" s="367"/>
      <c r="D818" s="368" t="e">
        <f t="shared" si="12"/>
        <v>#DIV/0!</v>
      </c>
      <c r="E818" s="364"/>
    </row>
    <row r="819" spans="1:5">
      <c r="A819" s="387" t="s">
        <v>670</v>
      </c>
      <c r="B819" s="367">
        <v>14312</v>
      </c>
      <c r="C819" s="367">
        <v>13300</v>
      </c>
      <c r="D819" s="368">
        <f t="shared" si="12"/>
        <v>92.929010620458357</v>
      </c>
      <c r="E819" s="364"/>
    </row>
    <row r="820" spans="1:5">
      <c r="A820" s="387" t="s">
        <v>671</v>
      </c>
      <c r="B820" s="367"/>
      <c r="C820" s="367"/>
      <c r="D820" s="368" t="e">
        <f t="shared" si="12"/>
        <v>#DIV/0!</v>
      </c>
      <c r="E820" s="364"/>
    </row>
    <row r="821" spans="1:5">
      <c r="A821" s="387" t="s">
        <v>672</v>
      </c>
      <c r="B821" s="367"/>
      <c r="C821" s="367">
        <v>1000</v>
      </c>
      <c r="D821" s="368" t="e">
        <f t="shared" si="12"/>
        <v>#DIV/0!</v>
      </c>
      <c r="E821" s="364"/>
    </row>
    <row r="822" spans="1:5">
      <c r="A822" s="387" t="s">
        <v>673</v>
      </c>
      <c r="B822" s="367">
        <v>115</v>
      </c>
      <c r="C822" s="367">
        <v>150</v>
      </c>
      <c r="D822" s="368">
        <f t="shared" si="12"/>
        <v>130.43478260869566</v>
      </c>
      <c r="E822" s="364"/>
    </row>
    <row r="823" spans="1:5">
      <c r="A823" s="387" t="s">
        <v>674</v>
      </c>
      <c r="B823" s="367"/>
      <c r="C823" s="367"/>
      <c r="D823" s="368" t="e">
        <f t="shared" si="12"/>
        <v>#DIV/0!</v>
      </c>
      <c r="E823" s="364"/>
    </row>
    <row r="824" spans="1:5">
      <c r="A824" s="387" t="s">
        <v>675</v>
      </c>
      <c r="B824" s="367">
        <v>337</v>
      </c>
      <c r="C824" s="367">
        <v>3800</v>
      </c>
      <c r="D824" s="368">
        <f t="shared" si="12"/>
        <v>1127.5964391691393</v>
      </c>
      <c r="E824" s="364"/>
    </row>
    <row r="825" spans="1:5">
      <c r="A825" s="387" t="s">
        <v>676</v>
      </c>
      <c r="B825" s="367">
        <v>5584</v>
      </c>
      <c r="C825" s="367">
        <v>50</v>
      </c>
      <c r="D825" s="368">
        <f t="shared" si="12"/>
        <v>0.89541547277936961</v>
      </c>
      <c r="E825" s="364"/>
    </row>
    <row r="826" spans="1:5">
      <c r="A826" s="387" t="s">
        <v>677</v>
      </c>
      <c r="B826" s="367">
        <v>15</v>
      </c>
      <c r="C826" s="367"/>
      <c r="D826" s="368">
        <f t="shared" si="12"/>
        <v>0</v>
      </c>
      <c r="E826" s="364"/>
    </row>
    <row r="827" spans="1:5">
      <c r="A827" s="387" t="s">
        <v>678</v>
      </c>
      <c r="B827" s="367">
        <v>14</v>
      </c>
      <c r="C827" s="367">
        <v>15</v>
      </c>
      <c r="D827" s="368">
        <f t="shared" si="12"/>
        <v>107.14285714285714</v>
      </c>
      <c r="E827" s="364"/>
    </row>
    <row r="828" spans="1:5">
      <c r="A828" s="387" t="s">
        <v>679</v>
      </c>
      <c r="B828" s="367"/>
      <c r="C828" s="367"/>
      <c r="D828" s="368" t="e">
        <f t="shared" si="12"/>
        <v>#DIV/0!</v>
      </c>
      <c r="E828" s="364"/>
    </row>
    <row r="829" spans="1:5">
      <c r="A829" s="387" t="s">
        <v>680</v>
      </c>
      <c r="B829" s="367"/>
      <c r="C829" s="367"/>
      <c r="D829" s="368" t="e">
        <f t="shared" si="12"/>
        <v>#DIV/0!</v>
      </c>
      <c r="E829" s="364"/>
    </row>
    <row r="830" spans="1:5">
      <c r="A830" s="387" t="s">
        <v>681</v>
      </c>
      <c r="B830" s="367">
        <v>16751</v>
      </c>
      <c r="C830" s="367">
        <v>12330</v>
      </c>
      <c r="D830" s="368">
        <f t="shared" si="12"/>
        <v>73.607545818160119</v>
      </c>
      <c r="E830" s="364"/>
    </row>
    <row r="831" spans="1:5">
      <c r="A831" s="386" t="s">
        <v>682</v>
      </c>
      <c r="B831" s="215">
        <f>SUM(B832:B855)</f>
        <v>2394</v>
      </c>
      <c r="C831" s="215">
        <f>SUM(C832:C855)</f>
        <v>1720</v>
      </c>
      <c r="D831" s="365">
        <f t="shared" si="12"/>
        <v>71.846282372598154</v>
      </c>
      <c r="E831" s="364"/>
    </row>
    <row r="832" spans="1:5">
      <c r="A832" s="387" t="s">
        <v>64</v>
      </c>
      <c r="B832" s="367">
        <v>343</v>
      </c>
      <c r="C832" s="367">
        <v>350</v>
      </c>
      <c r="D832" s="368">
        <f t="shared" si="12"/>
        <v>102.04081632653062</v>
      </c>
      <c r="E832" s="364"/>
    </row>
    <row r="833" spans="1:5">
      <c r="A833" s="387" t="s">
        <v>65</v>
      </c>
      <c r="B833" s="367"/>
      <c r="C833" s="367"/>
      <c r="D833" s="368" t="e">
        <f t="shared" si="12"/>
        <v>#DIV/0!</v>
      </c>
      <c r="E833" s="364"/>
    </row>
    <row r="834" spans="1:5">
      <c r="A834" s="387" t="s">
        <v>66</v>
      </c>
      <c r="B834" s="367"/>
      <c r="C834" s="367"/>
      <c r="D834" s="368" t="e">
        <f t="shared" si="12"/>
        <v>#DIV/0!</v>
      </c>
      <c r="E834" s="364"/>
    </row>
    <row r="835" spans="1:5">
      <c r="A835" s="387" t="s">
        <v>683</v>
      </c>
      <c r="B835" s="367">
        <v>1175</v>
      </c>
      <c r="C835" s="367">
        <v>1150</v>
      </c>
      <c r="D835" s="368">
        <f t="shared" si="12"/>
        <v>97.872340425531917</v>
      </c>
      <c r="E835" s="364"/>
    </row>
    <row r="836" spans="1:5">
      <c r="A836" s="387" t="s">
        <v>684</v>
      </c>
      <c r="B836" s="367">
        <v>85</v>
      </c>
      <c r="C836" s="367">
        <v>20</v>
      </c>
      <c r="D836" s="368">
        <f t="shared" si="12"/>
        <v>23.52941176470588</v>
      </c>
      <c r="E836" s="364"/>
    </row>
    <row r="837" spans="1:5">
      <c r="A837" s="387" t="s">
        <v>685</v>
      </c>
      <c r="B837" s="367">
        <v>10</v>
      </c>
      <c r="C837" s="367"/>
      <c r="D837" s="368">
        <f t="shared" ref="D837:D900" si="13">C837/B837*100</f>
        <v>0</v>
      </c>
      <c r="E837" s="364"/>
    </row>
    <row r="838" spans="1:5">
      <c r="A838" s="387" t="s">
        <v>686</v>
      </c>
      <c r="B838" s="367">
        <v>3</v>
      </c>
      <c r="C838" s="367"/>
      <c r="D838" s="368">
        <f t="shared" si="13"/>
        <v>0</v>
      </c>
      <c r="E838" s="364"/>
    </row>
    <row r="839" spans="1:5">
      <c r="A839" s="387" t="s">
        <v>687</v>
      </c>
      <c r="B839" s="367">
        <v>92</v>
      </c>
      <c r="C839" s="367"/>
      <c r="D839" s="368">
        <f t="shared" si="13"/>
        <v>0</v>
      </c>
      <c r="E839" s="364"/>
    </row>
    <row r="840" spans="1:5">
      <c r="A840" s="387" t="s">
        <v>688</v>
      </c>
      <c r="B840" s="367"/>
      <c r="C840" s="367"/>
      <c r="D840" s="368" t="e">
        <f t="shared" si="13"/>
        <v>#DIV/0!</v>
      </c>
      <c r="E840" s="364"/>
    </row>
    <row r="841" spans="1:5">
      <c r="A841" s="387" t="s">
        <v>689</v>
      </c>
      <c r="B841" s="367"/>
      <c r="C841" s="367"/>
      <c r="D841" s="368" t="e">
        <f t="shared" si="13"/>
        <v>#DIV/0!</v>
      </c>
      <c r="E841" s="364"/>
    </row>
    <row r="842" spans="1:5">
      <c r="A842" s="387" t="s">
        <v>690</v>
      </c>
      <c r="B842" s="367"/>
      <c r="C842" s="367"/>
      <c r="D842" s="368" t="e">
        <f t="shared" si="13"/>
        <v>#DIV/0!</v>
      </c>
      <c r="E842" s="364"/>
    </row>
    <row r="843" spans="1:5">
      <c r="A843" s="387" t="s">
        <v>691</v>
      </c>
      <c r="B843" s="367"/>
      <c r="C843" s="367"/>
      <c r="D843" s="368" t="e">
        <f t="shared" si="13"/>
        <v>#DIV/0!</v>
      </c>
      <c r="E843" s="364"/>
    </row>
    <row r="844" spans="1:5">
      <c r="A844" s="387" t="s">
        <v>692</v>
      </c>
      <c r="B844" s="367"/>
      <c r="C844" s="367"/>
      <c r="D844" s="368" t="e">
        <f t="shared" si="13"/>
        <v>#DIV/0!</v>
      </c>
      <c r="E844" s="364"/>
    </row>
    <row r="845" spans="1:5">
      <c r="A845" s="387" t="s">
        <v>693</v>
      </c>
      <c r="B845" s="367"/>
      <c r="C845" s="367"/>
      <c r="D845" s="368" t="e">
        <f t="shared" si="13"/>
        <v>#DIV/0!</v>
      </c>
      <c r="E845" s="364"/>
    </row>
    <row r="846" spans="1:5">
      <c r="A846" s="387" t="s">
        <v>694</v>
      </c>
      <c r="B846" s="367">
        <v>80</v>
      </c>
      <c r="C846" s="367"/>
      <c r="D846" s="368">
        <f t="shared" si="13"/>
        <v>0</v>
      </c>
      <c r="E846" s="364"/>
    </row>
    <row r="847" spans="1:5">
      <c r="A847" s="387" t="s">
        <v>695</v>
      </c>
      <c r="B847" s="367"/>
      <c r="C847" s="367"/>
      <c r="D847" s="368" t="e">
        <f t="shared" si="13"/>
        <v>#DIV/0!</v>
      </c>
      <c r="E847" s="364"/>
    </row>
    <row r="848" spans="1:5">
      <c r="A848" s="387" t="s">
        <v>696</v>
      </c>
      <c r="B848" s="367"/>
      <c r="C848" s="367"/>
      <c r="D848" s="368" t="e">
        <f t="shared" si="13"/>
        <v>#DIV/0!</v>
      </c>
      <c r="E848" s="364"/>
    </row>
    <row r="849" spans="1:5">
      <c r="A849" s="387" t="s">
        <v>697</v>
      </c>
      <c r="B849" s="367"/>
      <c r="C849" s="367"/>
      <c r="D849" s="368" t="e">
        <f t="shared" si="13"/>
        <v>#DIV/0!</v>
      </c>
      <c r="E849" s="364"/>
    </row>
    <row r="850" spans="1:5">
      <c r="A850" s="387" t="s">
        <v>698</v>
      </c>
      <c r="B850" s="367"/>
      <c r="C850" s="367"/>
      <c r="D850" s="368" t="e">
        <f t="shared" si="13"/>
        <v>#DIV/0!</v>
      </c>
      <c r="E850" s="364"/>
    </row>
    <row r="851" spans="1:5">
      <c r="A851" s="387" t="s">
        <v>699</v>
      </c>
      <c r="B851" s="367">
        <v>15</v>
      </c>
      <c r="C851" s="367"/>
      <c r="D851" s="368">
        <f t="shared" si="13"/>
        <v>0</v>
      </c>
      <c r="E851" s="364"/>
    </row>
    <row r="852" spans="1:5">
      <c r="A852" s="387" t="s">
        <v>700</v>
      </c>
      <c r="B852" s="367"/>
      <c r="C852" s="367"/>
      <c r="D852" s="368" t="e">
        <f t="shared" si="13"/>
        <v>#DIV/0!</v>
      </c>
      <c r="E852" s="364"/>
    </row>
    <row r="853" spans="1:5">
      <c r="A853" s="387" t="s">
        <v>701</v>
      </c>
      <c r="B853" s="367"/>
      <c r="C853" s="367"/>
      <c r="D853" s="368" t="e">
        <f t="shared" si="13"/>
        <v>#DIV/0!</v>
      </c>
      <c r="E853" s="364"/>
    </row>
    <row r="854" spans="1:5">
      <c r="A854" s="387" t="s">
        <v>667</v>
      </c>
      <c r="B854" s="367"/>
      <c r="C854" s="367"/>
      <c r="D854" s="368" t="e">
        <f t="shared" si="13"/>
        <v>#DIV/0!</v>
      </c>
      <c r="E854" s="364"/>
    </row>
    <row r="855" spans="1:5">
      <c r="A855" s="387" t="s">
        <v>702</v>
      </c>
      <c r="B855" s="367">
        <v>591</v>
      </c>
      <c r="C855" s="367">
        <v>200</v>
      </c>
      <c r="D855" s="368">
        <f t="shared" si="13"/>
        <v>33.840947546531304</v>
      </c>
      <c r="E855" s="364"/>
    </row>
    <row r="856" spans="1:5">
      <c r="A856" s="386" t="s">
        <v>703</v>
      </c>
      <c r="B856" s="215">
        <f>SUM(B857:B883)</f>
        <v>10661</v>
      </c>
      <c r="C856" s="215">
        <f>SUM(C857:C883)</f>
        <v>9250</v>
      </c>
      <c r="D856" s="365">
        <f t="shared" si="13"/>
        <v>86.764843823281112</v>
      </c>
      <c r="E856" s="364"/>
    </row>
    <row r="857" spans="1:5">
      <c r="A857" s="387" t="s">
        <v>64</v>
      </c>
      <c r="B857" s="367">
        <v>231</v>
      </c>
      <c r="C857" s="367">
        <v>240</v>
      </c>
      <c r="D857" s="368">
        <f t="shared" si="13"/>
        <v>103.89610389610388</v>
      </c>
      <c r="E857" s="364"/>
    </row>
    <row r="858" spans="1:5">
      <c r="A858" s="387" t="s">
        <v>65</v>
      </c>
      <c r="B858" s="367"/>
      <c r="C858" s="367"/>
      <c r="D858" s="368" t="e">
        <f t="shared" si="13"/>
        <v>#DIV/0!</v>
      </c>
      <c r="E858" s="364"/>
    </row>
    <row r="859" spans="1:5">
      <c r="A859" s="387" t="s">
        <v>66</v>
      </c>
      <c r="B859" s="367"/>
      <c r="C859" s="367"/>
      <c r="D859" s="368" t="e">
        <f t="shared" si="13"/>
        <v>#DIV/0!</v>
      </c>
      <c r="E859" s="364"/>
    </row>
    <row r="860" spans="1:5">
      <c r="A860" s="387" t="s">
        <v>704</v>
      </c>
      <c r="B860" s="367">
        <v>1802</v>
      </c>
      <c r="C860" s="367">
        <v>1850</v>
      </c>
      <c r="D860" s="368">
        <f t="shared" si="13"/>
        <v>102.66370699223086</v>
      </c>
      <c r="E860" s="364"/>
    </row>
    <row r="861" spans="1:5">
      <c r="A861" s="387" t="s">
        <v>705</v>
      </c>
      <c r="B861" s="367">
        <v>23</v>
      </c>
      <c r="C861" s="367"/>
      <c r="D861" s="368">
        <f t="shared" si="13"/>
        <v>0</v>
      </c>
      <c r="E861" s="364"/>
    </row>
    <row r="862" spans="1:5">
      <c r="A862" s="387" t="s">
        <v>706</v>
      </c>
      <c r="B862" s="367"/>
      <c r="C862" s="367"/>
      <c r="D862" s="368" t="e">
        <f t="shared" si="13"/>
        <v>#DIV/0!</v>
      </c>
      <c r="E862" s="364"/>
    </row>
    <row r="863" spans="1:5">
      <c r="A863" s="387" t="s">
        <v>707</v>
      </c>
      <c r="B863" s="367"/>
      <c r="C863" s="367"/>
      <c r="D863" s="368" t="e">
        <f t="shared" si="13"/>
        <v>#DIV/0!</v>
      </c>
      <c r="E863" s="364"/>
    </row>
    <row r="864" spans="1:5">
      <c r="A864" s="387" t="s">
        <v>708</v>
      </c>
      <c r="B864" s="367"/>
      <c r="C864" s="367"/>
      <c r="D864" s="368" t="e">
        <f t="shared" si="13"/>
        <v>#DIV/0!</v>
      </c>
      <c r="E864" s="364"/>
    </row>
    <row r="865" spans="1:5">
      <c r="A865" s="387" t="s">
        <v>709</v>
      </c>
      <c r="B865" s="367"/>
      <c r="C865" s="367"/>
      <c r="D865" s="368" t="e">
        <f t="shared" si="13"/>
        <v>#DIV/0!</v>
      </c>
      <c r="E865" s="364"/>
    </row>
    <row r="866" spans="1:5">
      <c r="A866" s="387" t="s">
        <v>710</v>
      </c>
      <c r="B866" s="367"/>
      <c r="C866" s="367"/>
      <c r="D866" s="368" t="e">
        <f t="shared" si="13"/>
        <v>#DIV/0!</v>
      </c>
      <c r="E866" s="364"/>
    </row>
    <row r="867" spans="1:5">
      <c r="A867" s="387" t="s">
        <v>711</v>
      </c>
      <c r="B867" s="367"/>
      <c r="C867" s="367"/>
      <c r="D867" s="368" t="e">
        <f t="shared" si="13"/>
        <v>#DIV/0!</v>
      </c>
      <c r="E867" s="364"/>
    </row>
    <row r="868" spans="1:5">
      <c r="A868" s="387" t="s">
        <v>712</v>
      </c>
      <c r="B868" s="367"/>
      <c r="C868" s="367"/>
      <c r="D868" s="368" t="e">
        <f t="shared" si="13"/>
        <v>#DIV/0!</v>
      </c>
      <c r="E868" s="364"/>
    </row>
    <row r="869" spans="1:5">
      <c r="A869" s="387" t="s">
        <v>713</v>
      </c>
      <c r="B869" s="367"/>
      <c r="C869" s="367"/>
      <c r="D869" s="368" t="e">
        <f t="shared" si="13"/>
        <v>#DIV/0!</v>
      </c>
      <c r="E869" s="364"/>
    </row>
    <row r="870" spans="1:5">
      <c r="A870" s="387" t="s">
        <v>714</v>
      </c>
      <c r="B870" s="367">
        <v>219</v>
      </c>
      <c r="C870" s="367">
        <v>120</v>
      </c>
      <c r="D870" s="368">
        <f t="shared" si="13"/>
        <v>54.794520547945204</v>
      </c>
      <c r="E870" s="364"/>
    </row>
    <row r="871" spans="1:5">
      <c r="A871" s="387" t="s">
        <v>715</v>
      </c>
      <c r="B871" s="367"/>
      <c r="C871" s="367"/>
      <c r="D871" s="368" t="e">
        <f t="shared" si="13"/>
        <v>#DIV/0!</v>
      </c>
      <c r="E871" s="364"/>
    </row>
    <row r="872" spans="1:5">
      <c r="A872" s="387" t="s">
        <v>716</v>
      </c>
      <c r="B872" s="367">
        <v>169</v>
      </c>
      <c r="C872" s="367">
        <v>460</v>
      </c>
      <c r="D872" s="368">
        <f t="shared" si="13"/>
        <v>272.18934911242604</v>
      </c>
      <c r="E872" s="364"/>
    </row>
    <row r="873" spans="1:5">
      <c r="A873" s="387" t="s">
        <v>717</v>
      </c>
      <c r="B873" s="367"/>
      <c r="C873" s="367"/>
      <c r="D873" s="368" t="e">
        <f t="shared" si="13"/>
        <v>#DIV/0!</v>
      </c>
      <c r="E873" s="364"/>
    </row>
    <row r="874" spans="1:5">
      <c r="A874" s="387" t="s">
        <v>718</v>
      </c>
      <c r="B874" s="367"/>
      <c r="C874" s="367"/>
      <c r="D874" s="368" t="e">
        <f t="shared" si="13"/>
        <v>#DIV/0!</v>
      </c>
      <c r="E874" s="364"/>
    </row>
    <row r="875" spans="1:5">
      <c r="A875" s="387" t="s">
        <v>719</v>
      </c>
      <c r="B875" s="367"/>
      <c r="C875" s="367"/>
      <c r="D875" s="368" t="e">
        <f t="shared" si="13"/>
        <v>#DIV/0!</v>
      </c>
      <c r="E875" s="364"/>
    </row>
    <row r="876" spans="1:5">
      <c r="A876" s="387" t="s">
        <v>720</v>
      </c>
      <c r="B876" s="367">
        <v>396</v>
      </c>
      <c r="C876" s="367"/>
      <c r="D876" s="368">
        <f t="shared" si="13"/>
        <v>0</v>
      </c>
      <c r="E876" s="364"/>
    </row>
    <row r="877" spans="1:5">
      <c r="A877" s="387" t="s">
        <v>721</v>
      </c>
      <c r="B877" s="367"/>
      <c r="C877" s="367"/>
      <c r="D877" s="368" t="e">
        <f t="shared" si="13"/>
        <v>#DIV/0!</v>
      </c>
      <c r="E877" s="364"/>
    </row>
    <row r="878" spans="1:5">
      <c r="A878" s="387" t="s">
        <v>695</v>
      </c>
      <c r="B878" s="367"/>
      <c r="C878" s="367"/>
      <c r="D878" s="368" t="e">
        <f t="shared" si="13"/>
        <v>#DIV/0!</v>
      </c>
      <c r="E878" s="364"/>
    </row>
    <row r="879" spans="1:5">
      <c r="A879" s="387" t="s">
        <v>722</v>
      </c>
      <c r="B879" s="367"/>
      <c r="C879" s="367"/>
      <c r="D879" s="368" t="e">
        <f t="shared" si="13"/>
        <v>#DIV/0!</v>
      </c>
      <c r="E879" s="364"/>
    </row>
    <row r="880" spans="1:5">
      <c r="A880" s="387" t="s">
        <v>723</v>
      </c>
      <c r="B880" s="367">
        <v>952</v>
      </c>
      <c r="C880" s="367">
        <v>580</v>
      </c>
      <c r="D880" s="368">
        <f t="shared" si="13"/>
        <v>60.924369747899156</v>
      </c>
      <c r="E880" s="364"/>
    </row>
    <row r="881" spans="1:5">
      <c r="A881" s="387" t="s">
        <v>724</v>
      </c>
      <c r="B881" s="367"/>
      <c r="C881" s="367"/>
      <c r="D881" s="368" t="e">
        <f t="shared" si="13"/>
        <v>#DIV/0!</v>
      </c>
      <c r="E881" s="364"/>
    </row>
    <row r="882" spans="1:5">
      <c r="A882" s="387" t="s">
        <v>725</v>
      </c>
      <c r="B882" s="367"/>
      <c r="C882" s="367"/>
      <c r="D882" s="368" t="e">
        <f t="shared" si="13"/>
        <v>#DIV/0!</v>
      </c>
      <c r="E882" s="364"/>
    </row>
    <row r="883" spans="1:5">
      <c r="A883" s="387" t="s">
        <v>726</v>
      </c>
      <c r="B883" s="367">
        <v>6869</v>
      </c>
      <c r="C883" s="367">
        <v>6000</v>
      </c>
      <c r="D883" s="368">
        <f t="shared" si="13"/>
        <v>87.348959091570819</v>
      </c>
      <c r="E883" s="364"/>
    </row>
    <row r="884" spans="1:5">
      <c r="A884" s="386" t="s">
        <v>727</v>
      </c>
      <c r="B884" s="215">
        <f>SUM(B885:B894)</f>
        <v>2424</v>
      </c>
      <c r="C884" s="215">
        <f>SUM(C885:C894)</f>
        <v>2800</v>
      </c>
      <c r="D884" s="365">
        <f t="shared" si="13"/>
        <v>115.51155115511551</v>
      </c>
      <c r="E884" s="364"/>
    </row>
    <row r="885" spans="1:5">
      <c r="A885" s="387" t="s">
        <v>64</v>
      </c>
      <c r="B885" s="367"/>
      <c r="C885" s="367"/>
      <c r="D885" s="368" t="e">
        <f t="shared" si="13"/>
        <v>#DIV/0!</v>
      </c>
      <c r="E885" s="364"/>
    </row>
    <row r="886" spans="1:5">
      <c r="A886" s="387" t="s">
        <v>65</v>
      </c>
      <c r="B886" s="367"/>
      <c r="C886" s="367"/>
      <c r="D886" s="368" t="e">
        <f t="shared" si="13"/>
        <v>#DIV/0!</v>
      </c>
      <c r="E886" s="364"/>
    </row>
    <row r="887" spans="1:5">
      <c r="A887" s="387" t="s">
        <v>66</v>
      </c>
      <c r="B887" s="367"/>
      <c r="C887" s="367"/>
      <c r="D887" s="368" t="e">
        <f t="shared" si="13"/>
        <v>#DIV/0!</v>
      </c>
      <c r="E887" s="364"/>
    </row>
    <row r="888" spans="1:5">
      <c r="A888" s="387" t="s">
        <v>728</v>
      </c>
      <c r="B888" s="367">
        <v>697</v>
      </c>
      <c r="C888" s="367">
        <v>700</v>
      </c>
      <c r="D888" s="368">
        <f t="shared" si="13"/>
        <v>100.43041606886658</v>
      </c>
      <c r="E888" s="364"/>
    </row>
    <row r="889" spans="1:5">
      <c r="A889" s="387" t="s">
        <v>729</v>
      </c>
      <c r="B889" s="367">
        <v>528</v>
      </c>
      <c r="C889" s="367">
        <v>600</v>
      </c>
      <c r="D889" s="368">
        <f t="shared" si="13"/>
        <v>113.63636363636364</v>
      </c>
      <c r="E889" s="364"/>
    </row>
    <row r="890" spans="1:5">
      <c r="A890" s="387" t="s">
        <v>730</v>
      </c>
      <c r="B890" s="367"/>
      <c r="C890" s="367"/>
      <c r="D890" s="368" t="e">
        <f t="shared" si="13"/>
        <v>#DIV/0!</v>
      </c>
      <c r="E890" s="364"/>
    </row>
    <row r="891" spans="1:5">
      <c r="A891" s="387" t="s">
        <v>731</v>
      </c>
      <c r="B891" s="367">
        <v>10</v>
      </c>
      <c r="C891" s="367"/>
      <c r="D891" s="368">
        <f t="shared" si="13"/>
        <v>0</v>
      </c>
      <c r="E891" s="364"/>
    </row>
    <row r="892" spans="1:5">
      <c r="A892" s="387" t="s">
        <v>732</v>
      </c>
      <c r="B892" s="367"/>
      <c r="C892" s="367"/>
      <c r="D892" s="368" t="e">
        <f t="shared" si="13"/>
        <v>#DIV/0!</v>
      </c>
      <c r="E892" s="364"/>
    </row>
    <row r="893" spans="1:5">
      <c r="A893" s="387" t="s">
        <v>733</v>
      </c>
      <c r="B893" s="367"/>
      <c r="C893" s="367"/>
      <c r="D893" s="368" t="e">
        <f t="shared" si="13"/>
        <v>#DIV/0!</v>
      </c>
      <c r="E893" s="364"/>
    </row>
    <row r="894" spans="1:5">
      <c r="A894" s="387" t="s">
        <v>734</v>
      </c>
      <c r="B894" s="367">
        <v>1189</v>
      </c>
      <c r="C894" s="367">
        <v>1500</v>
      </c>
      <c r="D894" s="368">
        <f t="shared" si="13"/>
        <v>126.15643397813288</v>
      </c>
      <c r="E894" s="364"/>
    </row>
    <row r="895" spans="1:5">
      <c r="A895" s="386" t="s">
        <v>735</v>
      </c>
      <c r="B895" s="215">
        <f>SUM(B896:B901)</f>
        <v>2000</v>
      </c>
      <c r="C895" s="215">
        <f>SUM(C896:C901)</f>
        <v>2200</v>
      </c>
      <c r="D895" s="365">
        <f t="shared" si="13"/>
        <v>110.00000000000001</v>
      </c>
      <c r="E895" s="364"/>
    </row>
    <row r="896" spans="1:5">
      <c r="A896" s="387" t="s">
        <v>736</v>
      </c>
      <c r="B896" s="367">
        <v>1790</v>
      </c>
      <c r="C896" s="367">
        <v>2000</v>
      </c>
      <c r="D896" s="368">
        <f t="shared" si="13"/>
        <v>111.73184357541899</v>
      </c>
      <c r="E896" s="364"/>
    </row>
    <row r="897" spans="1:5">
      <c r="A897" s="387" t="s">
        <v>737</v>
      </c>
      <c r="B897" s="367"/>
      <c r="C897" s="367"/>
      <c r="D897" s="368" t="e">
        <f t="shared" si="13"/>
        <v>#DIV/0!</v>
      </c>
      <c r="E897" s="364"/>
    </row>
    <row r="898" spans="1:5">
      <c r="A898" s="387" t="s">
        <v>738</v>
      </c>
      <c r="B898" s="367"/>
      <c r="C898" s="367"/>
      <c r="D898" s="368" t="e">
        <f t="shared" si="13"/>
        <v>#DIV/0!</v>
      </c>
      <c r="E898" s="364"/>
    </row>
    <row r="899" spans="1:5">
      <c r="A899" s="387" t="s">
        <v>739</v>
      </c>
      <c r="B899" s="367"/>
      <c r="C899" s="367"/>
      <c r="D899" s="368" t="e">
        <f t="shared" si="13"/>
        <v>#DIV/0!</v>
      </c>
      <c r="E899" s="364"/>
    </row>
    <row r="900" spans="1:5">
      <c r="A900" s="387" t="s">
        <v>740</v>
      </c>
      <c r="B900" s="367"/>
      <c r="C900" s="367"/>
      <c r="D900" s="368" t="e">
        <f t="shared" si="13"/>
        <v>#DIV/0!</v>
      </c>
      <c r="E900" s="364"/>
    </row>
    <row r="901" spans="1:5">
      <c r="A901" s="387" t="s">
        <v>741</v>
      </c>
      <c r="B901" s="367">
        <v>210</v>
      </c>
      <c r="C901" s="367">
        <v>200</v>
      </c>
      <c r="D901" s="368">
        <f t="shared" ref="D901:D964" si="14">C901/B901*100</f>
        <v>95.238095238095227</v>
      </c>
      <c r="E901" s="364"/>
    </row>
    <row r="902" spans="1:5">
      <c r="A902" s="386" t="s">
        <v>742</v>
      </c>
      <c r="B902" s="215">
        <f>SUM(B903:B908)</f>
        <v>980</v>
      </c>
      <c r="C902" s="215">
        <f>SUM(C903:C908)</f>
        <v>0</v>
      </c>
      <c r="D902" s="365">
        <f t="shared" si="14"/>
        <v>0</v>
      </c>
      <c r="E902" s="364"/>
    </row>
    <row r="903" spans="1:5">
      <c r="A903" s="387" t="s">
        <v>743</v>
      </c>
      <c r="B903" s="367"/>
      <c r="C903" s="367"/>
      <c r="D903" s="368" t="e">
        <f t="shared" si="14"/>
        <v>#DIV/0!</v>
      </c>
      <c r="E903" s="364"/>
    </row>
    <row r="904" spans="1:5">
      <c r="A904" s="387" t="s">
        <v>744</v>
      </c>
      <c r="B904" s="367"/>
      <c r="C904" s="367"/>
      <c r="D904" s="368" t="e">
        <f t="shared" si="14"/>
        <v>#DIV/0!</v>
      </c>
      <c r="E904" s="364"/>
    </row>
    <row r="905" spans="1:5">
      <c r="A905" s="387" t="s">
        <v>745</v>
      </c>
      <c r="B905" s="367">
        <v>649</v>
      </c>
      <c r="C905" s="367"/>
      <c r="D905" s="368">
        <f t="shared" si="14"/>
        <v>0</v>
      </c>
      <c r="E905" s="364"/>
    </row>
    <row r="906" spans="1:5">
      <c r="A906" s="387" t="s">
        <v>746</v>
      </c>
      <c r="B906" s="367">
        <v>331</v>
      </c>
      <c r="C906" s="367"/>
      <c r="D906" s="368">
        <f t="shared" si="14"/>
        <v>0</v>
      </c>
      <c r="E906" s="364"/>
    </row>
    <row r="907" spans="1:5">
      <c r="A907" s="387" t="s">
        <v>747</v>
      </c>
      <c r="B907" s="367"/>
      <c r="C907" s="367"/>
      <c r="D907" s="368" t="e">
        <f t="shared" si="14"/>
        <v>#DIV/0!</v>
      </c>
      <c r="E907" s="364"/>
    </row>
    <row r="908" spans="1:5">
      <c r="A908" s="387" t="s">
        <v>748</v>
      </c>
      <c r="B908" s="367"/>
      <c r="C908" s="367"/>
      <c r="D908" s="368" t="e">
        <f t="shared" si="14"/>
        <v>#DIV/0!</v>
      </c>
      <c r="E908" s="364"/>
    </row>
    <row r="909" spans="1:5">
      <c r="A909" s="386" t="s">
        <v>749</v>
      </c>
      <c r="B909" s="215">
        <f>B910+B911</f>
        <v>4643</v>
      </c>
      <c r="C909" s="215">
        <f>C910+C911</f>
        <v>11035</v>
      </c>
      <c r="D909" s="365">
        <f t="shared" si="14"/>
        <v>237.66961016584105</v>
      </c>
      <c r="E909" s="364"/>
    </row>
    <row r="910" spans="1:5">
      <c r="A910" s="387" t="s">
        <v>750</v>
      </c>
      <c r="B910" s="367"/>
      <c r="C910" s="367"/>
      <c r="D910" s="368" t="e">
        <f t="shared" si="14"/>
        <v>#DIV/0!</v>
      </c>
      <c r="E910" s="364"/>
    </row>
    <row r="911" spans="1:5">
      <c r="A911" s="387" t="s">
        <v>751</v>
      </c>
      <c r="B911" s="367">
        <v>4643</v>
      </c>
      <c r="C911" s="367">
        <v>11035</v>
      </c>
      <c r="D911" s="368">
        <f t="shared" si="14"/>
        <v>237.66961016584105</v>
      </c>
      <c r="E911" s="364"/>
    </row>
    <row r="912" spans="1:5">
      <c r="A912" s="386" t="s">
        <v>752</v>
      </c>
      <c r="B912" s="215">
        <f>B913+B914</f>
        <v>2084</v>
      </c>
      <c r="C912" s="215">
        <f>C913+C914</f>
        <v>0</v>
      </c>
      <c r="D912" s="365">
        <f t="shared" si="14"/>
        <v>0</v>
      </c>
      <c r="E912" s="364"/>
    </row>
    <row r="913" spans="1:5">
      <c r="A913" s="387" t="s">
        <v>753</v>
      </c>
      <c r="B913" s="367"/>
      <c r="C913" s="367"/>
      <c r="D913" s="368" t="e">
        <f t="shared" si="14"/>
        <v>#DIV/0!</v>
      </c>
      <c r="E913" s="364"/>
    </row>
    <row r="914" spans="1:5">
      <c r="A914" s="387" t="s">
        <v>754</v>
      </c>
      <c r="B914" s="367">
        <v>2084</v>
      </c>
      <c r="C914" s="367"/>
      <c r="D914" s="368">
        <f t="shared" si="14"/>
        <v>0</v>
      </c>
      <c r="E914" s="364"/>
    </row>
    <row r="915" spans="1:5">
      <c r="A915" s="388" t="s">
        <v>755</v>
      </c>
      <c r="B915" s="214">
        <f>B916+B939+B949+B959+B964+B971+B976</f>
        <v>13962</v>
      </c>
      <c r="C915" s="214">
        <f>C916+C939+C949+C959+C964+C971+C976</f>
        <v>8000</v>
      </c>
      <c r="D915" s="363">
        <f t="shared" si="14"/>
        <v>57.298381320727685</v>
      </c>
      <c r="E915" s="364"/>
    </row>
    <row r="916" spans="1:5">
      <c r="A916" s="386" t="s">
        <v>756</v>
      </c>
      <c r="B916" s="215">
        <f>SUM(B917:B938)</f>
        <v>11735</v>
      </c>
      <c r="C916" s="215">
        <f>SUM(C917:C938)</f>
        <v>6480</v>
      </c>
      <c r="D916" s="365">
        <f t="shared" si="14"/>
        <v>55.219429058372391</v>
      </c>
      <c r="E916" s="364"/>
    </row>
    <row r="917" spans="1:5">
      <c r="A917" s="387" t="s">
        <v>64</v>
      </c>
      <c r="B917" s="367">
        <v>240</v>
      </c>
      <c r="C917" s="367">
        <v>240</v>
      </c>
      <c r="D917" s="368">
        <f t="shared" si="14"/>
        <v>100</v>
      </c>
      <c r="E917" s="364"/>
    </row>
    <row r="918" spans="1:5">
      <c r="A918" s="387" t="s">
        <v>65</v>
      </c>
      <c r="B918" s="367"/>
      <c r="C918" s="367"/>
      <c r="D918" s="368" t="e">
        <f t="shared" si="14"/>
        <v>#DIV/0!</v>
      </c>
      <c r="E918" s="364"/>
    </row>
    <row r="919" spans="1:5">
      <c r="A919" s="387" t="s">
        <v>66</v>
      </c>
      <c r="B919" s="367"/>
      <c r="C919" s="367"/>
      <c r="D919" s="368" t="e">
        <f t="shared" si="14"/>
        <v>#DIV/0!</v>
      </c>
      <c r="E919" s="364"/>
    </row>
    <row r="920" spans="1:5">
      <c r="A920" s="387" t="s">
        <v>757</v>
      </c>
      <c r="B920" s="367">
        <v>7890</v>
      </c>
      <c r="C920" s="367">
        <v>3500</v>
      </c>
      <c r="D920" s="368">
        <f t="shared" si="14"/>
        <v>44.359949302915084</v>
      </c>
      <c r="E920" s="364"/>
    </row>
    <row r="921" spans="1:5">
      <c r="A921" s="387" t="s">
        <v>758</v>
      </c>
      <c r="B921" s="367">
        <v>734</v>
      </c>
      <c r="C921" s="367">
        <v>500</v>
      </c>
      <c r="D921" s="368">
        <f t="shared" si="14"/>
        <v>68.119891008174378</v>
      </c>
      <c r="E921" s="364"/>
    </row>
    <row r="922" spans="1:5">
      <c r="A922" s="387" t="s">
        <v>759</v>
      </c>
      <c r="B922" s="367"/>
      <c r="C922" s="367"/>
      <c r="D922" s="368" t="e">
        <f t="shared" si="14"/>
        <v>#DIV/0!</v>
      </c>
      <c r="E922" s="364"/>
    </row>
    <row r="923" spans="1:5">
      <c r="A923" s="387" t="s">
        <v>760</v>
      </c>
      <c r="B923" s="367"/>
      <c r="C923" s="367"/>
      <c r="D923" s="368" t="e">
        <f t="shared" si="14"/>
        <v>#DIV/0!</v>
      </c>
      <c r="E923" s="364"/>
    </row>
    <row r="924" spans="1:5">
      <c r="A924" s="387" t="s">
        <v>761</v>
      </c>
      <c r="B924" s="367"/>
      <c r="C924" s="367"/>
      <c r="D924" s="368" t="e">
        <f t="shared" si="14"/>
        <v>#DIV/0!</v>
      </c>
      <c r="E924" s="364"/>
    </row>
    <row r="925" spans="1:5">
      <c r="A925" s="387" t="s">
        <v>762</v>
      </c>
      <c r="B925" s="367">
        <v>757</v>
      </c>
      <c r="C925" s="367">
        <v>650</v>
      </c>
      <c r="D925" s="368">
        <f t="shared" si="14"/>
        <v>85.865257595772789</v>
      </c>
      <c r="E925" s="364"/>
    </row>
    <row r="926" spans="1:5">
      <c r="A926" s="387" t="s">
        <v>763</v>
      </c>
      <c r="B926" s="367"/>
      <c r="C926" s="367"/>
      <c r="D926" s="368" t="e">
        <f t="shared" si="14"/>
        <v>#DIV/0!</v>
      </c>
      <c r="E926" s="364"/>
    </row>
    <row r="927" spans="1:5">
      <c r="A927" s="387" t="s">
        <v>764</v>
      </c>
      <c r="B927" s="367"/>
      <c r="C927" s="367"/>
      <c r="D927" s="368" t="e">
        <f t="shared" si="14"/>
        <v>#DIV/0!</v>
      </c>
      <c r="E927" s="364"/>
    </row>
    <row r="928" spans="1:5">
      <c r="A928" s="387" t="s">
        <v>765</v>
      </c>
      <c r="B928" s="367"/>
      <c r="C928" s="367"/>
      <c r="D928" s="368" t="e">
        <f t="shared" si="14"/>
        <v>#DIV/0!</v>
      </c>
      <c r="E928" s="364"/>
    </row>
    <row r="929" spans="1:5">
      <c r="A929" s="387" t="s">
        <v>766</v>
      </c>
      <c r="B929" s="367"/>
      <c r="C929" s="367"/>
      <c r="D929" s="368" t="e">
        <f t="shared" si="14"/>
        <v>#DIV/0!</v>
      </c>
      <c r="E929" s="364"/>
    </row>
    <row r="930" spans="1:5">
      <c r="A930" s="387" t="s">
        <v>767</v>
      </c>
      <c r="B930" s="367"/>
      <c r="C930" s="367"/>
      <c r="D930" s="368" t="e">
        <f t="shared" si="14"/>
        <v>#DIV/0!</v>
      </c>
      <c r="E930" s="364"/>
    </row>
    <row r="931" spans="1:5">
      <c r="A931" s="387" t="s">
        <v>768</v>
      </c>
      <c r="B931" s="367"/>
      <c r="C931" s="367"/>
      <c r="D931" s="368" t="e">
        <f t="shared" si="14"/>
        <v>#DIV/0!</v>
      </c>
      <c r="E931" s="364"/>
    </row>
    <row r="932" spans="1:5">
      <c r="A932" s="387" t="s">
        <v>769</v>
      </c>
      <c r="B932" s="367"/>
      <c r="C932" s="367"/>
      <c r="D932" s="368" t="e">
        <f t="shared" si="14"/>
        <v>#DIV/0!</v>
      </c>
      <c r="E932" s="364"/>
    </row>
    <row r="933" spans="1:5">
      <c r="A933" s="387" t="s">
        <v>770</v>
      </c>
      <c r="B933" s="367">
        <v>141</v>
      </c>
      <c r="C933" s="367">
        <v>100</v>
      </c>
      <c r="D933" s="368">
        <f t="shared" si="14"/>
        <v>70.921985815602838</v>
      </c>
      <c r="E933" s="364"/>
    </row>
    <row r="934" spans="1:5">
      <c r="A934" s="387" t="s">
        <v>771</v>
      </c>
      <c r="B934" s="367"/>
      <c r="C934" s="367"/>
      <c r="D934" s="368" t="e">
        <f t="shared" si="14"/>
        <v>#DIV/0!</v>
      </c>
      <c r="E934" s="364"/>
    </row>
    <row r="935" spans="1:5">
      <c r="A935" s="387" t="s">
        <v>772</v>
      </c>
      <c r="B935" s="367"/>
      <c r="C935" s="367"/>
      <c r="D935" s="368" t="e">
        <f t="shared" si="14"/>
        <v>#DIV/0!</v>
      </c>
      <c r="E935" s="364"/>
    </row>
    <row r="936" spans="1:5">
      <c r="A936" s="387" t="s">
        <v>773</v>
      </c>
      <c r="B936" s="367"/>
      <c r="C936" s="367"/>
      <c r="D936" s="368" t="e">
        <f t="shared" si="14"/>
        <v>#DIV/0!</v>
      </c>
      <c r="E936" s="364"/>
    </row>
    <row r="937" spans="1:5">
      <c r="A937" s="387" t="s">
        <v>774</v>
      </c>
      <c r="B937" s="367"/>
      <c r="C937" s="367"/>
      <c r="D937" s="368" t="e">
        <f t="shared" si="14"/>
        <v>#DIV/0!</v>
      </c>
      <c r="E937" s="364"/>
    </row>
    <row r="938" spans="1:5">
      <c r="A938" s="387" t="s">
        <v>775</v>
      </c>
      <c r="B938" s="367">
        <v>1973</v>
      </c>
      <c r="C938" s="367">
        <v>1490</v>
      </c>
      <c r="D938" s="368">
        <f t="shared" si="14"/>
        <v>75.519513431322864</v>
      </c>
      <c r="E938" s="364"/>
    </row>
    <row r="939" spans="1:5">
      <c r="A939" s="386" t="s">
        <v>776</v>
      </c>
      <c r="B939" s="215">
        <f>SUM(B940:B948)</f>
        <v>0</v>
      </c>
      <c r="C939" s="215">
        <f>SUM(C940:C948)</f>
        <v>0</v>
      </c>
      <c r="D939" s="365" t="e">
        <f t="shared" si="14"/>
        <v>#DIV/0!</v>
      </c>
      <c r="E939" s="364"/>
    </row>
    <row r="940" spans="1:5">
      <c r="A940" s="387" t="s">
        <v>64</v>
      </c>
      <c r="B940" s="367"/>
      <c r="C940" s="367"/>
      <c r="D940" s="368" t="e">
        <f t="shared" si="14"/>
        <v>#DIV/0!</v>
      </c>
      <c r="E940" s="364"/>
    </row>
    <row r="941" spans="1:5">
      <c r="A941" s="387" t="s">
        <v>65</v>
      </c>
      <c r="B941" s="367"/>
      <c r="C941" s="367"/>
      <c r="D941" s="368" t="e">
        <f t="shared" si="14"/>
        <v>#DIV/0!</v>
      </c>
      <c r="E941" s="364"/>
    </row>
    <row r="942" spans="1:5">
      <c r="A942" s="387" t="s">
        <v>66</v>
      </c>
      <c r="B942" s="367"/>
      <c r="C942" s="367"/>
      <c r="D942" s="368" t="e">
        <f t="shared" si="14"/>
        <v>#DIV/0!</v>
      </c>
      <c r="E942" s="364"/>
    </row>
    <row r="943" spans="1:5">
      <c r="A943" s="387" t="s">
        <v>777</v>
      </c>
      <c r="B943" s="367"/>
      <c r="C943" s="367"/>
      <c r="D943" s="368" t="e">
        <f t="shared" si="14"/>
        <v>#DIV/0!</v>
      </c>
      <c r="E943" s="364"/>
    </row>
    <row r="944" spans="1:5">
      <c r="A944" s="387" t="s">
        <v>778</v>
      </c>
      <c r="B944" s="367"/>
      <c r="C944" s="367"/>
      <c r="D944" s="368" t="e">
        <f t="shared" si="14"/>
        <v>#DIV/0!</v>
      </c>
      <c r="E944" s="364"/>
    </row>
    <row r="945" spans="1:5">
      <c r="A945" s="387" t="s">
        <v>779</v>
      </c>
      <c r="B945" s="367"/>
      <c r="C945" s="367"/>
      <c r="D945" s="368" t="e">
        <f t="shared" si="14"/>
        <v>#DIV/0!</v>
      </c>
      <c r="E945" s="364"/>
    </row>
    <row r="946" spans="1:5">
      <c r="A946" s="387" t="s">
        <v>780</v>
      </c>
      <c r="B946" s="367"/>
      <c r="C946" s="367"/>
      <c r="D946" s="368" t="e">
        <f t="shared" si="14"/>
        <v>#DIV/0!</v>
      </c>
      <c r="E946" s="364"/>
    </row>
    <row r="947" spans="1:5">
      <c r="A947" s="387" t="s">
        <v>781</v>
      </c>
      <c r="B947" s="367"/>
      <c r="C947" s="367"/>
      <c r="D947" s="368" t="e">
        <f t="shared" si="14"/>
        <v>#DIV/0!</v>
      </c>
      <c r="E947" s="364"/>
    </row>
    <row r="948" spans="1:5">
      <c r="A948" s="387" t="s">
        <v>782</v>
      </c>
      <c r="B948" s="367"/>
      <c r="C948" s="367"/>
      <c r="D948" s="368" t="e">
        <f t="shared" si="14"/>
        <v>#DIV/0!</v>
      </c>
      <c r="E948" s="364"/>
    </row>
    <row r="949" spans="1:5">
      <c r="A949" s="386" t="s">
        <v>783</v>
      </c>
      <c r="B949" s="215">
        <f>SUM(B950:B958)</f>
        <v>0</v>
      </c>
      <c r="C949" s="215">
        <f>SUM(C950:C958)</f>
        <v>0</v>
      </c>
      <c r="D949" s="365" t="e">
        <f t="shared" si="14"/>
        <v>#DIV/0!</v>
      </c>
      <c r="E949" s="364"/>
    </row>
    <row r="950" spans="1:5">
      <c r="A950" s="387" t="s">
        <v>64</v>
      </c>
      <c r="B950" s="367"/>
      <c r="C950" s="367"/>
      <c r="D950" s="368" t="e">
        <f t="shared" si="14"/>
        <v>#DIV/0!</v>
      </c>
      <c r="E950" s="364"/>
    </row>
    <row r="951" spans="1:5">
      <c r="A951" s="387" t="s">
        <v>65</v>
      </c>
      <c r="B951" s="367"/>
      <c r="C951" s="367"/>
      <c r="D951" s="368" t="e">
        <f t="shared" si="14"/>
        <v>#DIV/0!</v>
      </c>
      <c r="E951" s="364"/>
    </row>
    <row r="952" spans="1:5">
      <c r="A952" s="387" t="s">
        <v>66</v>
      </c>
      <c r="B952" s="367"/>
      <c r="C952" s="367"/>
      <c r="D952" s="368" t="e">
        <f t="shared" si="14"/>
        <v>#DIV/0!</v>
      </c>
      <c r="E952" s="364"/>
    </row>
    <row r="953" spans="1:5">
      <c r="A953" s="387" t="s">
        <v>784</v>
      </c>
      <c r="B953" s="367"/>
      <c r="C953" s="367"/>
      <c r="D953" s="368" t="e">
        <f t="shared" si="14"/>
        <v>#DIV/0!</v>
      </c>
      <c r="E953" s="364"/>
    </row>
    <row r="954" spans="1:5">
      <c r="A954" s="387" t="s">
        <v>785</v>
      </c>
      <c r="B954" s="367"/>
      <c r="C954" s="367"/>
      <c r="D954" s="368" t="e">
        <f t="shared" si="14"/>
        <v>#DIV/0!</v>
      </c>
      <c r="E954" s="364"/>
    </row>
    <row r="955" spans="1:5">
      <c r="A955" s="387" t="s">
        <v>786</v>
      </c>
      <c r="B955" s="367"/>
      <c r="C955" s="367"/>
      <c r="D955" s="368" t="e">
        <f t="shared" si="14"/>
        <v>#DIV/0!</v>
      </c>
      <c r="E955" s="364"/>
    </row>
    <row r="956" spans="1:5">
      <c r="A956" s="387" t="s">
        <v>787</v>
      </c>
      <c r="B956" s="367"/>
      <c r="C956" s="367"/>
      <c r="D956" s="368" t="e">
        <f t="shared" si="14"/>
        <v>#DIV/0!</v>
      </c>
      <c r="E956" s="364"/>
    </row>
    <row r="957" spans="1:5">
      <c r="A957" s="387" t="s">
        <v>788</v>
      </c>
      <c r="B957" s="367"/>
      <c r="C957" s="367"/>
      <c r="D957" s="368" t="e">
        <f t="shared" si="14"/>
        <v>#DIV/0!</v>
      </c>
      <c r="E957" s="364"/>
    </row>
    <row r="958" spans="1:5">
      <c r="A958" s="387" t="s">
        <v>789</v>
      </c>
      <c r="B958" s="367"/>
      <c r="C958" s="367"/>
      <c r="D958" s="368" t="e">
        <f t="shared" si="14"/>
        <v>#DIV/0!</v>
      </c>
      <c r="E958" s="364"/>
    </row>
    <row r="959" spans="1:5">
      <c r="A959" s="386" t="s">
        <v>790</v>
      </c>
      <c r="B959" s="215">
        <f>SUM(B960:B963)</f>
        <v>1556</v>
      </c>
      <c r="C959" s="215">
        <f>SUM(C960:C963)</f>
        <v>1520</v>
      </c>
      <c r="D959" s="365">
        <f t="shared" si="14"/>
        <v>97.686375321336754</v>
      </c>
      <c r="E959" s="364"/>
    </row>
    <row r="960" spans="1:5">
      <c r="A960" s="387" t="s">
        <v>791</v>
      </c>
      <c r="B960" s="367">
        <v>186</v>
      </c>
      <c r="C960" s="367">
        <v>170</v>
      </c>
      <c r="D960" s="368">
        <f t="shared" si="14"/>
        <v>91.397849462365585</v>
      </c>
      <c r="E960" s="364"/>
    </row>
    <row r="961" spans="1:5">
      <c r="A961" s="387" t="s">
        <v>792</v>
      </c>
      <c r="B961" s="367">
        <v>213</v>
      </c>
      <c r="C961" s="367">
        <v>200</v>
      </c>
      <c r="D961" s="368">
        <f t="shared" si="14"/>
        <v>93.896713615023472</v>
      </c>
      <c r="E961" s="364"/>
    </row>
    <row r="962" spans="1:5">
      <c r="A962" s="387" t="s">
        <v>793</v>
      </c>
      <c r="B962" s="367">
        <v>1157</v>
      </c>
      <c r="C962" s="367">
        <v>1150</v>
      </c>
      <c r="D962" s="368">
        <f t="shared" si="14"/>
        <v>99.394987035436472</v>
      </c>
      <c r="E962" s="364"/>
    </row>
    <row r="963" spans="1:5">
      <c r="A963" s="387" t="s">
        <v>794</v>
      </c>
      <c r="B963" s="367"/>
      <c r="C963" s="367"/>
      <c r="D963" s="368" t="e">
        <f t="shared" si="14"/>
        <v>#DIV/0!</v>
      </c>
      <c r="E963" s="364"/>
    </row>
    <row r="964" spans="1:5">
      <c r="A964" s="386" t="s">
        <v>795</v>
      </c>
      <c r="B964" s="215">
        <f>SUM(B965:B970)</f>
        <v>0</v>
      </c>
      <c r="C964" s="215">
        <f>SUM(C965:C970)</f>
        <v>0</v>
      </c>
      <c r="D964" s="365" t="e">
        <f t="shared" si="14"/>
        <v>#DIV/0!</v>
      </c>
      <c r="E964" s="364"/>
    </row>
    <row r="965" spans="1:5">
      <c r="A965" s="387" t="s">
        <v>64</v>
      </c>
      <c r="B965" s="367"/>
      <c r="C965" s="367"/>
      <c r="D965" s="368" t="e">
        <f t="shared" ref="D965:D1028" si="15">C965/B965*100</f>
        <v>#DIV/0!</v>
      </c>
      <c r="E965" s="364"/>
    </row>
    <row r="966" spans="1:5">
      <c r="A966" s="387" t="s">
        <v>65</v>
      </c>
      <c r="B966" s="367"/>
      <c r="C966" s="367"/>
      <c r="D966" s="368" t="e">
        <f t="shared" si="15"/>
        <v>#DIV/0!</v>
      </c>
      <c r="E966" s="364"/>
    </row>
    <row r="967" spans="1:5">
      <c r="A967" s="387" t="s">
        <v>66</v>
      </c>
      <c r="B967" s="367"/>
      <c r="C967" s="367"/>
      <c r="D967" s="368" t="e">
        <f t="shared" si="15"/>
        <v>#DIV/0!</v>
      </c>
      <c r="E967" s="364"/>
    </row>
    <row r="968" spans="1:5">
      <c r="A968" s="387" t="s">
        <v>781</v>
      </c>
      <c r="B968" s="367"/>
      <c r="C968" s="367"/>
      <c r="D968" s="368" t="e">
        <f t="shared" si="15"/>
        <v>#DIV/0!</v>
      </c>
      <c r="E968" s="364"/>
    </row>
    <row r="969" spans="1:5">
      <c r="A969" s="387" t="s">
        <v>796</v>
      </c>
      <c r="B969" s="367"/>
      <c r="C969" s="367"/>
      <c r="D969" s="368" t="e">
        <f t="shared" si="15"/>
        <v>#DIV/0!</v>
      </c>
      <c r="E969" s="364"/>
    </row>
    <row r="970" spans="1:5">
      <c r="A970" s="387" t="s">
        <v>797</v>
      </c>
      <c r="B970" s="367"/>
      <c r="C970" s="367"/>
      <c r="D970" s="368" t="e">
        <f t="shared" si="15"/>
        <v>#DIV/0!</v>
      </c>
      <c r="E970" s="364"/>
    </row>
    <row r="971" spans="1:5">
      <c r="A971" s="386" t="s">
        <v>798</v>
      </c>
      <c r="B971" s="215">
        <f>SUM(B972:B975)</f>
        <v>671</v>
      </c>
      <c r="C971" s="215">
        <f>SUM(C972:C975)</f>
        <v>0</v>
      </c>
      <c r="D971" s="365">
        <f t="shared" si="15"/>
        <v>0</v>
      </c>
      <c r="E971" s="364"/>
    </row>
    <row r="972" spans="1:5">
      <c r="A972" s="387" t="s">
        <v>799</v>
      </c>
      <c r="B972" s="367">
        <v>376</v>
      </c>
      <c r="C972" s="367"/>
      <c r="D972" s="368">
        <f t="shared" si="15"/>
        <v>0</v>
      </c>
      <c r="E972" s="364"/>
    </row>
    <row r="973" spans="1:5">
      <c r="A973" s="387" t="s">
        <v>800</v>
      </c>
      <c r="B973" s="367">
        <v>295</v>
      </c>
      <c r="C973" s="367"/>
      <c r="D973" s="368">
        <f t="shared" si="15"/>
        <v>0</v>
      </c>
      <c r="E973" s="364"/>
    </row>
    <row r="974" spans="1:5">
      <c r="A974" s="387" t="s">
        <v>801</v>
      </c>
      <c r="B974" s="367"/>
      <c r="C974" s="367"/>
      <c r="D974" s="368" t="e">
        <f t="shared" si="15"/>
        <v>#DIV/0!</v>
      </c>
      <c r="E974" s="364"/>
    </row>
    <row r="975" spans="1:5">
      <c r="A975" s="387" t="s">
        <v>802</v>
      </c>
      <c r="B975" s="367"/>
      <c r="C975" s="367"/>
      <c r="D975" s="368" t="e">
        <f t="shared" si="15"/>
        <v>#DIV/0!</v>
      </c>
      <c r="E975" s="364"/>
    </row>
    <row r="976" spans="1:5">
      <c r="A976" s="386" t="s">
        <v>803</v>
      </c>
      <c r="B976" s="215">
        <f>B977+B978</f>
        <v>0</v>
      </c>
      <c r="C976" s="215">
        <f>C977+C978</f>
        <v>0</v>
      </c>
      <c r="D976" s="365" t="e">
        <f t="shared" si="15"/>
        <v>#DIV/0!</v>
      </c>
      <c r="E976" s="364"/>
    </row>
    <row r="977" spans="1:5">
      <c r="A977" s="387" t="s">
        <v>804</v>
      </c>
      <c r="B977" s="367"/>
      <c r="C977" s="367"/>
      <c r="D977" s="368" t="e">
        <f t="shared" si="15"/>
        <v>#DIV/0!</v>
      </c>
      <c r="E977" s="364"/>
    </row>
    <row r="978" spans="1:5">
      <c r="A978" s="387" t="s">
        <v>805</v>
      </c>
      <c r="B978" s="367"/>
      <c r="C978" s="367"/>
      <c r="D978" s="368" t="e">
        <f t="shared" si="15"/>
        <v>#DIV/0!</v>
      </c>
      <c r="E978" s="364"/>
    </row>
    <row r="979" spans="1:5">
      <c r="A979" s="388" t="s">
        <v>806</v>
      </c>
      <c r="B979" s="214">
        <f>B980+B990+B1006+B1011+B1025+B1032+B1039</f>
        <v>1285</v>
      </c>
      <c r="C979" s="214">
        <f>C980+C990+C1006+C1011+C1025+C1032+C1039</f>
        <v>1000</v>
      </c>
      <c r="D979" s="363">
        <f t="shared" si="15"/>
        <v>77.821011673151759</v>
      </c>
      <c r="E979" s="364"/>
    </row>
    <row r="980" spans="1:5">
      <c r="A980" s="386" t="s">
        <v>807</v>
      </c>
      <c r="B980" s="215">
        <f>SUM(B981:B989)</f>
        <v>0</v>
      </c>
      <c r="C980" s="215">
        <f>SUM(C981:C989)</f>
        <v>0</v>
      </c>
      <c r="D980" s="365" t="e">
        <f t="shared" si="15"/>
        <v>#DIV/0!</v>
      </c>
      <c r="E980" s="364"/>
    </row>
    <row r="981" spans="1:5">
      <c r="A981" s="387" t="s">
        <v>64</v>
      </c>
      <c r="B981" s="367"/>
      <c r="C981" s="367"/>
      <c r="D981" s="368" t="e">
        <f t="shared" si="15"/>
        <v>#DIV/0!</v>
      </c>
      <c r="E981" s="364"/>
    </row>
    <row r="982" spans="1:5">
      <c r="A982" s="387" t="s">
        <v>65</v>
      </c>
      <c r="B982" s="367"/>
      <c r="C982" s="367"/>
      <c r="D982" s="368" t="e">
        <f t="shared" si="15"/>
        <v>#DIV/0!</v>
      </c>
      <c r="E982" s="364"/>
    </row>
    <row r="983" spans="1:5">
      <c r="A983" s="387" t="s">
        <v>66</v>
      </c>
      <c r="B983" s="367"/>
      <c r="C983" s="367"/>
      <c r="D983" s="368" t="e">
        <f t="shared" si="15"/>
        <v>#DIV/0!</v>
      </c>
      <c r="E983" s="364"/>
    </row>
    <row r="984" spans="1:5">
      <c r="A984" s="387" t="s">
        <v>808</v>
      </c>
      <c r="B984" s="367"/>
      <c r="C984" s="367"/>
      <c r="D984" s="368" t="e">
        <f t="shared" si="15"/>
        <v>#DIV/0!</v>
      </c>
      <c r="E984" s="364"/>
    </row>
    <row r="985" spans="1:5">
      <c r="A985" s="387" t="s">
        <v>809</v>
      </c>
      <c r="B985" s="367"/>
      <c r="C985" s="367"/>
      <c r="D985" s="368" t="e">
        <f t="shared" si="15"/>
        <v>#DIV/0!</v>
      </c>
      <c r="E985" s="364"/>
    </row>
    <row r="986" spans="1:5">
      <c r="A986" s="387" t="s">
        <v>810</v>
      </c>
      <c r="B986" s="367"/>
      <c r="C986" s="367"/>
      <c r="D986" s="368" t="e">
        <f t="shared" si="15"/>
        <v>#DIV/0!</v>
      </c>
      <c r="E986" s="364"/>
    </row>
    <row r="987" spans="1:5">
      <c r="A987" s="387" t="s">
        <v>811</v>
      </c>
      <c r="B987" s="367"/>
      <c r="C987" s="367"/>
      <c r="D987" s="368" t="e">
        <f t="shared" si="15"/>
        <v>#DIV/0!</v>
      </c>
      <c r="E987" s="364"/>
    </row>
    <row r="988" spans="1:5">
      <c r="A988" s="387" t="s">
        <v>812</v>
      </c>
      <c r="B988" s="367"/>
      <c r="C988" s="367"/>
      <c r="D988" s="368" t="e">
        <f t="shared" si="15"/>
        <v>#DIV/0!</v>
      </c>
      <c r="E988" s="364"/>
    </row>
    <row r="989" spans="1:5">
      <c r="A989" s="387" t="s">
        <v>813</v>
      </c>
      <c r="B989" s="367"/>
      <c r="C989" s="367"/>
      <c r="D989" s="368" t="e">
        <f t="shared" si="15"/>
        <v>#DIV/0!</v>
      </c>
      <c r="E989" s="364"/>
    </row>
    <row r="990" spans="1:5">
      <c r="A990" s="386" t="s">
        <v>814</v>
      </c>
      <c r="B990" s="215">
        <f>SUM(B991:B1005)</f>
        <v>0</v>
      </c>
      <c r="C990" s="215">
        <f>SUM(C991:C1005)</f>
        <v>0</v>
      </c>
      <c r="D990" s="365" t="e">
        <f t="shared" si="15"/>
        <v>#DIV/0!</v>
      </c>
      <c r="E990" s="364"/>
    </row>
    <row r="991" spans="1:5">
      <c r="A991" s="387" t="s">
        <v>64</v>
      </c>
      <c r="B991" s="367"/>
      <c r="C991" s="367"/>
      <c r="D991" s="368" t="e">
        <f t="shared" si="15"/>
        <v>#DIV/0!</v>
      </c>
      <c r="E991" s="364"/>
    </row>
    <row r="992" spans="1:5">
      <c r="A992" s="387" t="s">
        <v>65</v>
      </c>
      <c r="B992" s="367"/>
      <c r="C992" s="367"/>
      <c r="D992" s="368" t="e">
        <f t="shared" si="15"/>
        <v>#DIV/0!</v>
      </c>
      <c r="E992" s="364"/>
    </row>
    <row r="993" spans="1:5">
      <c r="A993" s="387" t="s">
        <v>66</v>
      </c>
      <c r="B993" s="367"/>
      <c r="C993" s="367"/>
      <c r="D993" s="368" t="e">
        <f t="shared" si="15"/>
        <v>#DIV/0!</v>
      </c>
      <c r="E993" s="364"/>
    </row>
    <row r="994" spans="1:5">
      <c r="A994" s="387" t="s">
        <v>815</v>
      </c>
      <c r="B994" s="367"/>
      <c r="C994" s="367"/>
      <c r="D994" s="368" t="e">
        <f t="shared" si="15"/>
        <v>#DIV/0!</v>
      </c>
      <c r="E994" s="364"/>
    </row>
    <row r="995" spans="1:5">
      <c r="A995" s="387" t="s">
        <v>816</v>
      </c>
      <c r="B995" s="367"/>
      <c r="C995" s="367"/>
      <c r="D995" s="368" t="e">
        <f t="shared" si="15"/>
        <v>#DIV/0!</v>
      </c>
      <c r="E995" s="364"/>
    </row>
    <row r="996" spans="1:5">
      <c r="A996" s="387" t="s">
        <v>817</v>
      </c>
      <c r="B996" s="367"/>
      <c r="C996" s="367"/>
      <c r="D996" s="368" t="e">
        <f t="shared" si="15"/>
        <v>#DIV/0!</v>
      </c>
      <c r="E996" s="364"/>
    </row>
    <row r="997" spans="1:5">
      <c r="A997" s="387" t="s">
        <v>818</v>
      </c>
      <c r="B997" s="367"/>
      <c r="C997" s="367"/>
      <c r="D997" s="368" t="e">
        <f t="shared" si="15"/>
        <v>#DIV/0!</v>
      </c>
      <c r="E997" s="364"/>
    </row>
    <row r="998" spans="1:5">
      <c r="A998" s="387" t="s">
        <v>819</v>
      </c>
      <c r="B998" s="367"/>
      <c r="C998" s="367"/>
      <c r="D998" s="368" t="e">
        <f t="shared" si="15"/>
        <v>#DIV/0!</v>
      </c>
      <c r="E998" s="364"/>
    </row>
    <row r="999" spans="1:5">
      <c r="A999" s="387" t="s">
        <v>820</v>
      </c>
      <c r="B999" s="367"/>
      <c r="C999" s="367"/>
      <c r="D999" s="368" t="e">
        <f t="shared" si="15"/>
        <v>#DIV/0!</v>
      </c>
      <c r="E999" s="364"/>
    </row>
    <row r="1000" spans="1:5">
      <c r="A1000" s="387" t="s">
        <v>821</v>
      </c>
      <c r="B1000" s="367"/>
      <c r="C1000" s="367"/>
      <c r="D1000" s="368" t="e">
        <f t="shared" si="15"/>
        <v>#DIV/0!</v>
      </c>
      <c r="E1000" s="364"/>
    </row>
    <row r="1001" spans="1:5">
      <c r="A1001" s="387" t="s">
        <v>822</v>
      </c>
      <c r="B1001" s="367"/>
      <c r="C1001" s="367"/>
      <c r="D1001" s="368" t="e">
        <f t="shared" si="15"/>
        <v>#DIV/0!</v>
      </c>
      <c r="E1001" s="364"/>
    </row>
    <row r="1002" spans="1:5">
      <c r="A1002" s="387" t="s">
        <v>823</v>
      </c>
      <c r="B1002" s="367"/>
      <c r="C1002" s="367"/>
      <c r="D1002" s="368" t="e">
        <f t="shared" si="15"/>
        <v>#DIV/0!</v>
      </c>
      <c r="E1002" s="364"/>
    </row>
    <row r="1003" spans="1:5">
      <c r="A1003" s="387" t="s">
        <v>824</v>
      </c>
      <c r="B1003" s="367"/>
      <c r="C1003" s="367"/>
      <c r="D1003" s="368" t="e">
        <f t="shared" si="15"/>
        <v>#DIV/0!</v>
      </c>
      <c r="E1003" s="364"/>
    </row>
    <row r="1004" spans="1:5">
      <c r="A1004" s="387" t="s">
        <v>825</v>
      </c>
      <c r="B1004" s="367"/>
      <c r="C1004" s="367"/>
      <c r="D1004" s="368" t="e">
        <f t="shared" si="15"/>
        <v>#DIV/0!</v>
      </c>
      <c r="E1004" s="364"/>
    </row>
    <row r="1005" spans="1:5">
      <c r="A1005" s="387" t="s">
        <v>826</v>
      </c>
      <c r="B1005" s="367"/>
      <c r="C1005" s="367"/>
      <c r="D1005" s="368" t="e">
        <f t="shared" si="15"/>
        <v>#DIV/0!</v>
      </c>
      <c r="E1005" s="364"/>
    </row>
    <row r="1006" spans="1:5">
      <c r="A1006" s="386" t="s">
        <v>827</v>
      </c>
      <c r="B1006" s="215">
        <f>SUM(B1007:B1010)</f>
        <v>0</v>
      </c>
      <c r="C1006" s="215">
        <f>SUM(C1007:C1010)</f>
        <v>0</v>
      </c>
      <c r="D1006" s="365" t="e">
        <f t="shared" si="15"/>
        <v>#DIV/0!</v>
      </c>
      <c r="E1006" s="364"/>
    </row>
    <row r="1007" spans="1:5">
      <c r="A1007" s="387" t="s">
        <v>64</v>
      </c>
      <c r="B1007" s="367"/>
      <c r="C1007" s="367"/>
      <c r="D1007" s="368" t="e">
        <f t="shared" si="15"/>
        <v>#DIV/0!</v>
      </c>
      <c r="E1007" s="364"/>
    </row>
    <row r="1008" spans="1:5">
      <c r="A1008" s="387" t="s">
        <v>65</v>
      </c>
      <c r="B1008" s="367"/>
      <c r="C1008" s="367"/>
      <c r="D1008" s="368" t="e">
        <f t="shared" si="15"/>
        <v>#DIV/0!</v>
      </c>
      <c r="E1008" s="364"/>
    </row>
    <row r="1009" spans="1:5">
      <c r="A1009" s="387" t="s">
        <v>66</v>
      </c>
      <c r="B1009" s="367"/>
      <c r="C1009" s="367"/>
      <c r="D1009" s="368" t="e">
        <f t="shared" si="15"/>
        <v>#DIV/0!</v>
      </c>
      <c r="E1009" s="364"/>
    </row>
    <row r="1010" spans="1:5">
      <c r="A1010" s="387" t="s">
        <v>828</v>
      </c>
      <c r="B1010" s="367"/>
      <c r="C1010" s="367"/>
      <c r="D1010" s="368" t="e">
        <f t="shared" si="15"/>
        <v>#DIV/0!</v>
      </c>
      <c r="E1010" s="364"/>
    </row>
    <row r="1011" spans="1:5">
      <c r="A1011" s="386" t="s">
        <v>829</v>
      </c>
      <c r="B1011" s="215">
        <f>SUM(B1012:B1024)</f>
        <v>864</v>
      </c>
      <c r="C1011" s="215">
        <f>SUM(C1012:C1024)</f>
        <v>1000</v>
      </c>
      <c r="D1011" s="365">
        <f t="shared" si="15"/>
        <v>115.74074074074075</v>
      </c>
      <c r="E1011" s="364"/>
    </row>
    <row r="1012" spans="1:5">
      <c r="A1012" s="387" t="s">
        <v>64</v>
      </c>
      <c r="B1012" s="367">
        <v>628</v>
      </c>
      <c r="C1012" s="367">
        <v>650</v>
      </c>
      <c r="D1012" s="368">
        <f t="shared" si="15"/>
        <v>103.5031847133758</v>
      </c>
      <c r="E1012" s="364"/>
    </row>
    <row r="1013" spans="1:5">
      <c r="A1013" s="387" t="s">
        <v>65</v>
      </c>
      <c r="B1013" s="367"/>
      <c r="C1013" s="367"/>
      <c r="D1013" s="368" t="e">
        <f t="shared" si="15"/>
        <v>#DIV/0!</v>
      </c>
      <c r="E1013" s="364"/>
    </row>
    <row r="1014" spans="1:5">
      <c r="A1014" s="387" t="s">
        <v>66</v>
      </c>
      <c r="B1014" s="367"/>
      <c r="C1014" s="367"/>
      <c r="D1014" s="368" t="e">
        <f t="shared" si="15"/>
        <v>#DIV/0!</v>
      </c>
      <c r="E1014" s="364"/>
    </row>
    <row r="1015" spans="1:5">
      <c r="A1015" s="387" t="s">
        <v>830</v>
      </c>
      <c r="B1015" s="367"/>
      <c r="C1015" s="367"/>
      <c r="D1015" s="368" t="e">
        <f t="shared" si="15"/>
        <v>#DIV/0!</v>
      </c>
      <c r="E1015" s="364"/>
    </row>
    <row r="1016" spans="1:5">
      <c r="A1016" s="387" t="s">
        <v>831</v>
      </c>
      <c r="B1016" s="367"/>
      <c r="C1016" s="367"/>
      <c r="D1016" s="368" t="e">
        <f t="shared" si="15"/>
        <v>#DIV/0!</v>
      </c>
      <c r="E1016" s="364"/>
    </row>
    <row r="1017" spans="1:5">
      <c r="A1017" s="387" t="s">
        <v>832</v>
      </c>
      <c r="B1017" s="367"/>
      <c r="C1017" s="367"/>
      <c r="D1017" s="368" t="e">
        <f t="shared" si="15"/>
        <v>#DIV/0!</v>
      </c>
      <c r="E1017" s="364"/>
    </row>
    <row r="1018" spans="1:5">
      <c r="A1018" s="387" t="s">
        <v>833</v>
      </c>
      <c r="B1018" s="367"/>
      <c r="C1018" s="367"/>
      <c r="D1018" s="368" t="e">
        <f t="shared" si="15"/>
        <v>#DIV/0!</v>
      </c>
      <c r="E1018" s="364"/>
    </row>
    <row r="1019" spans="1:5">
      <c r="A1019" s="387" t="s">
        <v>834</v>
      </c>
      <c r="B1019" s="367"/>
      <c r="C1019" s="367"/>
      <c r="D1019" s="368" t="e">
        <f t="shared" si="15"/>
        <v>#DIV/0!</v>
      </c>
      <c r="E1019" s="364"/>
    </row>
    <row r="1020" spans="1:5">
      <c r="A1020" s="387" t="s">
        <v>835</v>
      </c>
      <c r="B1020" s="367"/>
      <c r="C1020" s="367"/>
      <c r="D1020" s="368" t="e">
        <f t="shared" si="15"/>
        <v>#DIV/0!</v>
      </c>
      <c r="E1020" s="364"/>
    </row>
    <row r="1021" spans="1:5">
      <c r="A1021" s="387" t="s">
        <v>836</v>
      </c>
      <c r="B1021" s="367"/>
      <c r="C1021" s="367"/>
      <c r="D1021" s="368" t="e">
        <f t="shared" si="15"/>
        <v>#DIV/0!</v>
      </c>
      <c r="E1021" s="364"/>
    </row>
    <row r="1022" spans="1:5">
      <c r="A1022" s="387" t="s">
        <v>781</v>
      </c>
      <c r="B1022" s="367"/>
      <c r="C1022" s="367"/>
      <c r="D1022" s="368" t="e">
        <f t="shared" si="15"/>
        <v>#DIV/0!</v>
      </c>
      <c r="E1022" s="364"/>
    </row>
    <row r="1023" spans="1:5">
      <c r="A1023" s="387" t="s">
        <v>837</v>
      </c>
      <c r="B1023" s="367"/>
      <c r="C1023" s="367"/>
      <c r="D1023" s="368" t="e">
        <f t="shared" si="15"/>
        <v>#DIV/0!</v>
      </c>
      <c r="E1023" s="364"/>
    </row>
    <row r="1024" spans="1:5">
      <c r="A1024" s="387" t="s">
        <v>838</v>
      </c>
      <c r="B1024" s="367">
        <v>236</v>
      </c>
      <c r="C1024" s="367">
        <v>350</v>
      </c>
      <c r="D1024" s="368">
        <f t="shared" si="15"/>
        <v>148.30508474576271</v>
      </c>
      <c r="E1024" s="364"/>
    </row>
    <row r="1025" spans="1:5">
      <c r="A1025" s="386" t="s">
        <v>839</v>
      </c>
      <c r="B1025" s="215">
        <f>SUM(B1026:B1031)</f>
        <v>0</v>
      </c>
      <c r="C1025" s="215">
        <f>SUM(C1026:C1031)</f>
        <v>0</v>
      </c>
      <c r="D1025" s="365" t="e">
        <f t="shared" si="15"/>
        <v>#DIV/0!</v>
      </c>
      <c r="E1025" s="364"/>
    </row>
    <row r="1026" spans="1:5">
      <c r="A1026" s="387" t="s">
        <v>64</v>
      </c>
      <c r="B1026" s="367"/>
      <c r="C1026" s="367"/>
      <c r="D1026" s="368" t="e">
        <f t="shared" si="15"/>
        <v>#DIV/0!</v>
      </c>
      <c r="E1026" s="364"/>
    </row>
    <row r="1027" spans="1:5">
      <c r="A1027" s="387" t="s">
        <v>65</v>
      </c>
      <c r="B1027" s="367"/>
      <c r="C1027" s="367"/>
      <c r="D1027" s="368" t="e">
        <f t="shared" si="15"/>
        <v>#DIV/0!</v>
      </c>
      <c r="E1027" s="364"/>
    </row>
    <row r="1028" spans="1:5">
      <c r="A1028" s="387" t="s">
        <v>66</v>
      </c>
      <c r="B1028" s="367"/>
      <c r="C1028" s="367"/>
      <c r="D1028" s="368" t="e">
        <f t="shared" si="15"/>
        <v>#DIV/0!</v>
      </c>
      <c r="E1028" s="364"/>
    </row>
    <row r="1029" spans="1:5">
      <c r="A1029" s="387" t="s">
        <v>840</v>
      </c>
      <c r="B1029" s="367"/>
      <c r="C1029" s="367"/>
      <c r="D1029" s="368" t="e">
        <f t="shared" ref="D1029:D1092" si="16">C1029/B1029*100</f>
        <v>#DIV/0!</v>
      </c>
      <c r="E1029" s="364"/>
    </row>
    <row r="1030" spans="1:5">
      <c r="A1030" s="387" t="s">
        <v>841</v>
      </c>
      <c r="B1030" s="367"/>
      <c r="C1030" s="367"/>
      <c r="D1030" s="368" t="e">
        <f t="shared" si="16"/>
        <v>#DIV/0!</v>
      </c>
      <c r="E1030" s="364"/>
    </row>
    <row r="1031" spans="1:5">
      <c r="A1031" s="387" t="s">
        <v>842</v>
      </c>
      <c r="B1031" s="367"/>
      <c r="C1031" s="367"/>
      <c r="D1031" s="368" t="e">
        <f t="shared" si="16"/>
        <v>#DIV/0!</v>
      </c>
      <c r="E1031" s="364"/>
    </row>
    <row r="1032" spans="1:5">
      <c r="A1032" s="386" t="s">
        <v>843</v>
      </c>
      <c r="B1032" s="215">
        <f>SUM(B1033:B1038)</f>
        <v>421</v>
      </c>
      <c r="C1032" s="215">
        <f>SUM(C1033:C1038)</f>
        <v>0</v>
      </c>
      <c r="D1032" s="365">
        <f t="shared" si="16"/>
        <v>0</v>
      </c>
      <c r="E1032" s="364"/>
    </row>
    <row r="1033" spans="1:5">
      <c r="A1033" s="387" t="s">
        <v>64</v>
      </c>
      <c r="B1033" s="367"/>
      <c r="C1033" s="367"/>
      <c r="D1033" s="368" t="e">
        <f t="shared" si="16"/>
        <v>#DIV/0!</v>
      </c>
      <c r="E1033" s="364"/>
    </row>
    <row r="1034" spans="1:5">
      <c r="A1034" s="387" t="s">
        <v>65</v>
      </c>
      <c r="B1034" s="367"/>
      <c r="C1034" s="367"/>
      <c r="D1034" s="368" t="e">
        <f t="shared" si="16"/>
        <v>#DIV/0!</v>
      </c>
      <c r="E1034" s="364"/>
    </row>
    <row r="1035" spans="1:5">
      <c r="A1035" s="387" t="s">
        <v>66</v>
      </c>
      <c r="B1035" s="367"/>
      <c r="C1035" s="367"/>
      <c r="D1035" s="368" t="e">
        <f t="shared" si="16"/>
        <v>#DIV/0!</v>
      </c>
      <c r="E1035" s="364"/>
    </row>
    <row r="1036" spans="1:5">
      <c r="A1036" s="387" t="s">
        <v>844</v>
      </c>
      <c r="B1036" s="367"/>
      <c r="C1036" s="367"/>
      <c r="D1036" s="368" t="e">
        <f t="shared" si="16"/>
        <v>#DIV/0!</v>
      </c>
      <c r="E1036" s="364"/>
    </row>
    <row r="1037" spans="1:5">
      <c r="A1037" s="387" t="s">
        <v>845</v>
      </c>
      <c r="B1037" s="367">
        <v>408</v>
      </c>
      <c r="C1037" s="367"/>
      <c r="D1037" s="368">
        <f t="shared" si="16"/>
        <v>0</v>
      </c>
      <c r="E1037" s="364"/>
    </row>
    <row r="1038" spans="1:5">
      <c r="A1038" s="387" t="s">
        <v>846</v>
      </c>
      <c r="B1038" s="367">
        <v>13</v>
      </c>
      <c r="C1038" s="367"/>
      <c r="D1038" s="368">
        <f t="shared" si="16"/>
        <v>0</v>
      </c>
      <c r="E1038" s="364"/>
    </row>
    <row r="1039" spans="1:5">
      <c r="A1039" s="386" t="s">
        <v>847</v>
      </c>
      <c r="B1039" s="215">
        <f>SUM(B1040:B1044)</f>
        <v>0</v>
      </c>
      <c r="C1039" s="215">
        <f>SUM(C1040:C1044)</f>
        <v>0</v>
      </c>
      <c r="D1039" s="365" t="e">
        <f t="shared" si="16"/>
        <v>#DIV/0!</v>
      </c>
      <c r="E1039" s="364"/>
    </row>
    <row r="1040" spans="1:5">
      <c r="A1040" s="387" t="s">
        <v>848</v>
      </c>
      <c r="B1040" s="367"/>
      <c r="C1040" s="367"/>
      <c r="D1040" s="368" t="e">
        <f t="shared" si="16"/>
        <v>#DIV/0!</v>
      </c>
      <c r="E1040" s="364"/>
    </row>
    <row r="1041" spans="1:5">
      <c r="A1041" s="387" t="s">
        <v>849</v>
      </c>
      <c r="B1041" s="367"/>
      <c r="C1041" s="367"/>
      <c r="D1041" s="368" t="e">
        <f t="shared" si="16"/>
        <v>#DIV/0!</v>
      </c>
      <c r="E1041" s="364"/>
    </row>
    <row r="1042" spans="1:5">
      <c r="A1042" s="387" t="s">
        <v>850</v>
      </c>
      <c r="B1042" s="367"/>
      <c r="C1042" s="367"/>
      <c r="D1042" s="368" t="e">
        <f t="shared" si="16"/>
        <v>#DIV/0!</v>
      </c>
      <c r="E1042" s="364"/>
    </row>
    <row r="1043" spans="1:5">
      <c r="A1043" s="387" t="s">
        <v>851</v>
      </c>
      <c r="B1043" s="367"/>
      <c r="C1043" s="367"/>
      <c r="D1043" s="368" t="e">
        <f t="shared" si="16"/>
        <v>#DIV/0!</v>
      </c>
      <c r="E1043" s="364"/>
    </row>
    <row r="1044" spans="1:5">
      <c r="A1044" s="387" t="s">
        <v>852</v>
      </c>
      <c r="B1044" s="367"/>
      <c r="C1044" s="367"/>
      <c r="D1044" s="368" t="e">
        <f t="shared" si="16"/>
        <v>#DIV/0!</v>
      </c>
      <c r="E1044" s="364"/>
    </row>
    <row r="1045" spans="1:5">
      <c r="A1045" s="388" t="s">
        <v>853</v>
      </c>
      <c r="B1045" s="214">
        <f>B1046+B1056+B1062+B1064</f>
        <v>841</v>
      </c>
      <c r="C1045" s="214">
        <f>C1046+C1056+C1062+C1064</f>
        <v>800</v>
      </c>
      <c r="D1045" s="363">
        <f t="shared" si="16"/>
        <v>95.124851367419737</v>
      </c>
      <c r="E1045" s="364"/>
    </row>
    <row r="1046" spans="1:5">
      <c r="A1046" s="386" t="s">
        <v>854</v>
      </c>
      <c r="B1046" s="215">
        <f>SUM(B1047:B1055)</f>
        <v>219</v>
      </c>
      <c r="C1046" s="215">
        <f>SUM(C1047:C1055)</f>
        <v>200</v>
      </c>
      <c r="D1046" s="365">
        <f t="shared" si="16"/>
        <v>91.324200913242009</v>
      </c>
      <c r="E1046" s="364"/>
    </row>
    <row r="1047" spans="1:5">
      <c r="A1047" s="387" t="s">
        <v>64</v>
      </c>
      <c r="B1047" s="367"/>
      <c r="C1047" s="367"/>
      <c r="D1047" s="368" t="e">
        <f t="shared" si="16"/>
        <v>#DIV/0!</v>
      </c>
      <c r="E1047" s="364"/>
    </row>
    <row r="1048" spans="1:5">
      <c r="A1048" s="387" t="s">
        <v>65</v>
      </c>
      <c r="B1048" s="367"/>
      <c r="C1048" s="367"/>
      <c r="D1048" s="368" t="e">
        <f t="shared" si="16"/>
        <v>#DIV/0!</v>
      </c>
      <c r="E1048" s="364"/>
    </row>
    <row r="1049" spans="1:5">
      <c r="A1049" s="387" t="s">
        <v>66</v>
      </c>
      <c r="B1049" s="367"/>
      <c r="C1049" s="367"/>
      <c r="D1049" s="368" t="e">
        <f t="shared" si="16"/>
        <v>#DIV/0!</v>
      </c>
      <c r="E1049" s="364"/>
    </row>
    <row r="1050" spans="1:5">
      <c r="A1050" s="387" t="s">
        <v>855</v>
      </c>
      <c r="B1050" s="367"/>
      <c r="C1050" s="367"/>
      <c r="D1050" s="368" t="e">
        <f t="shared" si="16"/>
        <v>#DIV/0!</v>
      </c>
      <c r="E1050" s="364"/>
    </row>
    <row r="1051" spans="1:5">
      <c r="A1051" s="387" t="s">
        <v>856</v>
      </c>
      <c r="B1051" s="367"/>
      <c r="C1051" s="367"/>
      <c r="D1051" s="368" t="e">
        <f t="shared" si="16"/>
        <v>#DIV/0!</v>
      </c>
      <c r="E1051" s="364"/>
    </row>
    <row r="1052" spans="1:5">
      <c r="A1052" s="387" t="s">
        <v>857</v>
      </c>
      <c r="B1052" s="367"/>
      <c r="C1052" s="367"/>
      <c r="D1052" s="368" t="e">
        <f t="shared" si="16"/>
        <v>#DIV/0!</v>
      </c>
      <c r="E1052" s="364"/>
    </row>
    <row r="1053" spans="1:5">
      <c r="A1053" s="387" t="s">
        <v>858</v>
      </c>
      <c r="B1053" s="367"/>
      <c r="C1053" s="367"/>
      <c r="D1053" s="368" t="e">
        <f t="shared" si="16"/>
        <v>#DIV/0!</v>
      </c>
      <c r="E1053" s="364"/>
    </row>
    <row r="1054" spans="1:5">
      <c r="A1054" s="387" t="s">
        <v>73</v>
      </c>
      <c r="B1054" s="367"/>
      <c r="C1054" s="367"/>
      <c r="D1054" s="368" t="e">
        <f t="shared" si="16"/>
        <v>#DIV/0!</v>
      </c>
      <c r="E1054" s="364"/>
    </row>
    <row r="1055" spans="1:5">
      <c r="A1055" s="387" t="s">
        <v>859</v>
      </c>
      <c r="B1055" s="367">
        <v>219</v>
      </c>
      <c r="C1055" s="367">
        <v>200</v>
      </c>
      <c r="D1055" s="368">
        <f t="shared" si="16"/>
        <v>91.324200913242009</v>
      </c>
      <c r="E1055" s="364"/>
    </row>
    <row r="1056" spans="1:5">
      <c r="A1056" s="386" t="s">
        <v>860</v>
      </c>
      <c r="B1056" s="215">
        <f>SUM(B1057:B1061)</f>
        <v>0</v>
      </c>
      <c r="C1056" s="215">
        <f>SUM(C1057:C1061)</f>
        <v>0</v>
      </c>
      <c r="D1056" s="365" t="e">
        <f t="shared" si="16"/>
        <v>#DIV/0!</v>
      </c>
      <c r="E1056" s="364"/>
    </row>
    <row r="1057" spans="1:5">
      <c r="A1057" s="387" t="s">
        <v>64</v>
      </c>
      <c r="B1057" s="389"/>
      <c r="C1057" s="389"/>
      <c r="D1057" s="368" t="e">
        <f t="shared" si="16"/>
        <v>#DIV/0!</v>
      </c>
      <c r="E1057" s="364"/>
    </row>
    <row r="1058" spans="1:5">
      <c r="A1058" s="387" t="s">
        <v>65</v>
      </c>
      <c r="B1058" s="389"/>
      <c r="C1058" s="389"/>
      <c r="D1058" s="368" t="e">
        <f t="shared" si="16"/>
        <v>#DIV/0!</v>
      </c>
      <c r="E1058" s="364"/>
    </row>
    <row r="1059" spans="1:5">
      <c r="A1059" s="387" t="s">
        <v>66</v>
      </c>
      <c r="B1059" s="389"/>
      <c r="C1059" s="389"/>
      <c r="D1059" s="368" t="e">
        <f t="shared" si="16"/>
        <v>#DIV/0!</v>
      </c>
      <c r="E1059" s="364"/>
    </row>
    <row r="1060" spans="1:5">
      <c r="A1060" s="387" t="s">
        <v>861</v>
      </c>
      <c r="B1060" s="389"/>
      <c r="C1060" s="389"/>
      <c r="D1060" s="368" t="e">
        <f t="shared" si="16"/>
        <v>#DIV/0!</v>
      </c>
      <c r="E1060" s="364"/>
    </row>
    <row r="1061" spans="1:5">
      <c r="A1061" s="387" t="s">
        <v>862</v>
      </c>
      <c r="B1061" s="389"/>
      <c r="C1061" s="389"/>
      <c r="D1061" s="368" t="e">
        <f t="shared" si="16"/>
        <v>#DIV/0!</v>
      </c>
      <c r="E1061" s="364"/>
    </row>
    <row r="1062" spans="1:5">
      <c r="A1062" s="386" t="s">
        <v>863</v>
      </c>
      <c r="B1062" s="215">
        <f>B1063</f>
        <v>0</v>
      </c>
      <c r="C1062" s="215">
        <f>C1063</f>
        <v>0</v>
      </c>
      <c r="D1062" s="365" t="e">
        <f t="shared" si="16"/>
        <v>#DIV/0!</v>
      </c>
      <c r="E1062" s="364"/>
    </row>
    <row r="1063" spans="1:5">
      <c r="A1063" s="387" t="s">
        <v>864</v>
      </c>
      <c r="B1063" s="367"/>
      <c r="C1063" s="367"/>
      <c r="D1063" s="368" t="e">
        <f t="shared" si="16"/>
        <v>#DIV/0!</v>
      </c>
      <c r="E1063" s="364"/>
    </row>
    <row r="1064" spans="1:5">
      <c r="A1064" s="386" t="s">
        <v>863</v>
      </c>
      <c r="B1064" s="379">
        <v>622</v>
      </c>
      <c r="C1064" s="379">
        <v>600</v>
      </c>
      <c r="D1064" s="365">
        <f t="shared" si="16"/>
        <v>96.463022508038591</v>
      </c>
      <c r="E1064" s="364"/>
    </row>
    <row r="1065" spans="1:5">
      <c r="A1065" s="388" t="s">
        <v>865</v>
      </c>
      <c r="B1065" s="214">
        <f>B1066+B1073+B1079</f>
        <v>0</v>
      </c>
      <c r="C1065" s="214">
        <f>C1066+C1073+C1079</f>
        <v>0</v>
      </c>
      <c r="D1065" s="363" t="e">
        <f t="shared" si="16"/>
        <v>#DIV/0!</v>
      </c>
      <c r="E1065" s="364"/>
    </row>
    <row r="1066" spans="1:5">
      <c r="A1066" s="386" t="s">
        <v>866</v>
      </c>
      <c r="B1066" s="215">
        <f>SUM(B1067:B1072)</f>
        <v>0</v>
      </c>
      <c r="C1066" s="215">
        <f>SUM(C1067:C1072)</f>
        <v>0</v>
      </c>
      <c r="D1066" s="365" t="e">
        <f t="shared" si="16"/>
        <v>#DIV/0!</v>
      </c>
      <c r="E1066" s="364"/>
    </row>
    <row r="1067" spans="1:5">
      <c r="A1067" s="387" t="s">
        <v>64</v>
      </c>
      <c r="B1067" s="367"/>
      <c r="C1067" s="367"/>
      <c r="D1067" s="368" t="e">
        <f t="shared" si="16"/>
        <v>#DIV/0!</v>
      </c>
      <c r="E1067" s="364"/>
    </row>
    <row r="1068" spans="1:5">
      <c r="A1068" s="387" t="s">
        <v>65</v>
      </c>
      <c r="B1068" s="367"/>
      <c r="C1068" s="367"/>
      <c r="D1068" s="368" t="e">
        <f t="shared" si="16"/>
        <v>#DIV/0!</v>
      </c>
      <c r="E1068" s="364"/>
    </row>
    <row r="1069" spans="1:5">
      <c r="A1069" s="387" t="s">
        <v>66</v>
      </c>
      <c r="B1069" s="367"/>
      <c r="C1069" s="367"/>
      <c r="D1069" s="368" t="e">
        <f t="shared" si="16"/>
        <v>#DIV/0!</v>
      </c>
      <c r="E1069" s="364"/>
    </row>
    <row r="1070" spans="1:5">
      <c r="A1070" s="387" t="s">
        <v>867</v>
      </c>
      <c r="B1070" s="367"/>
      <c r="C1070" s="367"/>
      <c r="D1070" s="368" t="e">
        <f t="shared" si="16"/>
        <v>#DIV/0!</v>
      </c>
      <c r="E1070" s="364"/>
    </row>
    <row r="1071" spans="1:5">
      <c r="A1071" s="387" t="s">
        <v>73</v>
      </c>
      <c r="B1071" s="367"/>
      <c r="C1071" s="367"/>
      <c r="D1071" s="368" t="e">
        <f t="shared" si="16"/>
        <v>#DIV/0!</v>
      </c>
      <c r="E1071" s="364"/>
    </row>
    <row r="1072" spans="1:5">
      <c r="A1072" s="387" t="s">
        <v>868</v>
      </c>
      <c r="B1072" s="367"/>
      <c r="C1072" s="367"/>
      <c r="D1072" s="368" t="e">
        <f t="shared" si="16"/>
        <v>#DIV/0!</v>
      </c>
      <c r="E1072" s="364"/>
    </row>
    <row r="1073" spans="1:5">
      <c r="A1073" s="386" t="s">
        <v>869</v>
      </c>
      <c r="B1073" s="215">
        <f>SUM(B1074:B1078)</f>
        <v>0</v>
      </c>
      <c r="C1073" s="215">
        <f>SUM(C1074:C1078)</f>
        <v>0</v>
      </c>
      <c r="D1073" s="365" t="e">
        <f t="shared" si="16"/>
        <v>#DIV/0!</v>
      </c>
      <c r="E1073" s="364"/>
    </row>
    <row r="1074" spans="1:5">
      <c r="A1074" s="387" t="s">
        <v>870</v>
      </c>
      <c r="B1074" s="367"/>
      <c r="C1074" s="367"/>
      <c r="D1074" s="368" t="e">
        <f t="shared" si="16"/>
        <v>#DIV/0!</v>
      </c>
      <c r="E1074" s="364"/>
    </row>
    <row r="1075" spans="1:5">
      <c r="A1075" s="390" t="s">
        <v>871</v>
      </c>
      <c r="B1075" s="367"/>
      <c r="C1075" s="367"/>
      <c r="D1075" s="368" t="e">
        <f t="shared" si="16"/>
        <v>#DIV/0!</v>
      </c>
      <c r="E1075" s="364"/>
    </row>
    <row r="1076" spans="1:5">
      <c r="A1076" s="387" t="s">
        <v>872</v>
      </c>
      <c r="B1076" s="367"/>
      <c r="C1076" s="367"/>
      <c r="D1076" s="368" t="e">
        <f t="shared" si="16"/>
        <v>#DIV/0!</v>
      </c>
      <c r="E1076" s="364"/>
    </row>
    <row r="1077" spans="1:5">
      <c r="A1077" s="387" t="s">
        <v>873</v>
      </c>
      <c r="B1077" s="367"/>
      <c r="C1077" s="367"/>
      <c r="D1077" s="368" t="e">
        <f t="shared" si="16"/>
        <v>#DIV/0!</v>
      </c>
      <c r="E1077" s="364"/>
    </row>
    <row r="1078" spans="1:5">
      <c r="A1078" s="387" t="s">
        <v>874</v>
      </c>
      <c r="B1078" s="367"/>
      <c r="C1078" s="367"/>
      <c r="D1078" s="368" t="e">
        <f t="shared" si="16"/>
        <v>#DIV/0!</v>
      </c>
      <c r="E1078" s="364"/>
    </row>
    <row r="1079" spans="1:5">
      <c r="A1079" s="386" t="s">
        <v>875</v>
      </c>
      <c r="B1079" s="379"/>
      <c r="C1079" s="379"/>
      <c r="D1079" s="365" t="e">
        <f t="shared" si="16"/>
        <v>#DIV/0!</v>
      </c>
      <c r="E1079" s="364"/>
    </row>
    <row r="1080" spans="1:5">
      <c r="A1080" s="388" t="s">
        <v>876</v>
      </c>
      <c r="B1080" s="214">
        <f>SUM(B1081:B1089)</f>
        <v>0</v>
      </c>
      <c r="C1080" s="214">
        <f>SUM(C1081:C1089)</f>
        <v>0</v>
      </c>
      <c r="D1080" s="363" t="e">
        <f t="shared" si="16"/>
        <v>#DIV/0!</v>
      </c>
      <c r="E1080" s="364"/>
    </row>
    <row r="1081" spans="1:5">
      <c r="A1081" s="386" t="s">
        <v>877</v>
      </c>
      <c r="B1081" s="379"/>
      <c r="C1081" s="379"/>
      <c r="D1081" s="365" t="e">
        <f t="shared" si="16"/>
        <v>#DIV/0!</v>
      </c>
      <c r="E1081" s="364"/>
    </row>
    <row r="1082" spans="1:5">
      <c r="A1082" s="386" t="s">
        <v>878</v>
      </c>
      <c r="B1082" s="379"/>
      <c r="C1082" s="379"/>
      <c r="D1082" s="365" t="e">
        <f t="shared" si="16"/>
        <v>#DIV/0!</v>
      </c>
      <c r="E1082" s="364"/>
    </row>
    <row r="1083" spans="1:5">
      <c r="A1083" s="386" t="s">
        <v>879</v>
      </c>
      <c r="B1083" s="379"/>
      <c r="C1083" s="379"/>
      <c r="D1083" s="365" t="e">
        <f t="shared" si="16"/>
        <v>#DIV/0!</v>
      </c>
      <c r="E1083" s="364"/>
    </row>
    <row r="1084" spans="1:5">
      <c r="A1084" s="386" t="s">
        <v>880</v>
      </c>
      <c r="B1084" s="379"/>
      <c r="C1084" s="379"/>
      <c r="D1084" s="365" t="e">
        <f t="shared" si="16"/>
        <v>#DIV/0!</v>
      </c>
      <c r="E1084" s="364"/>
    </row>
    <row r="1085" spans="1:5">
      <c r="A1085" s="386" t="s">
        <v>881</v>
      </c>
      <c r="B1085" s="379"/>
      <c r="C1085" s="379"/>
      <c r="D1085" s="365" t="e">
        <f t="shared" si="16"/>
        <v>#DIV/0!</v>
      </c>
      <c r="E1085" s="364"/>
    </row>
    <row r="1086" spans="1:5">
      <c r="A1086" s="386" t="s">
        <v>882</v>
      </c>
      <c r="B1086" s="379"/>
      <c r="C1086" s="379"/>
      <c r="D1086" s="365" t="e">
        <f t="shared" si="16"/>
        <v>#DIV/0!</v>
      </c>
      <c r="E1086" s="364"/>
    </row>
    <row r="1087" spans="1:5">
      <c r="A1087" s="386" t="s">
        <v>883</v>
      </c>
      <c r="B1087" s="379"/>
      <c r="C1087" s="379"/>
      <c r="D1087" s="365" t="e">
        <f t="shared" si="16"/>
        <v>#DIV/0!</v>
      </c>
      <c r="E1087" s="364"/>
    </row>
    <row r="1088" spans="1:5">
      <c r="A1088" s="386" t="s">
        <v>884</v>
      </c>
      <c r="B1088" s="379"/>
      <c r="C1088" s="379"/>
      <c r="D1088" s="365" t="e">
        <f t="shared" si="16"/>
        <v>#DIV/0!</v>
      </c>
      <c r="E1088" s="364"/>
    </row>
    <row r="1089" spans="1:5">
      <c r="A1089" s="386" t="s">
        <v>885</v>
      </c>
      <c r="B1089" s="379"/>
      <c r="C1089" s="379"/>
      <c r="D1089" s="365" t="e">
        <f t="shared" si="16"/>
        <v>#DIV/0!</v>
      </c>
      <c r="E1089" s="364"/>
    </row>
    <row r="1090" spans="1:5">
      <c r="A1090" s="388" t="s">
        <v>886</v>
      </c>
      <c r="B1090" s="214">
        <f>B1091+B1118+B1133</f>
        <v>3312</v>
      </c>
      <c r="C1090" s="214">
        <f>C1091+C1118+C1133</f>
        <v>3500</v>
      </c>
      <c r="D1090" s="363">
        <f t="shared" si="16"/>
        <v>105.67632850241546</v>
      </c>
      <c r="E1090" s="364"/>
    </row>
    <row r="1091" spans="1:5">
      <c r="A1091" s="386" t="s">
        <v>887</v>
      </c>
      <c r="B1091" s="215">
        <f>SUM(B1092:B1117)</f>
        <v>3219</v>
      </c>
      <c r="C1091" s="215">
        <f>SUM(C1092:C1117)</f>
        <v>3360</v>
      </c>
      <c r="D1091" s="365">
        <f t="shared" si="16"/>
        <v>104.38024231127679</v>
      </c>
      <c r="E1091" s="364"/>
    </row>
    <row r="1092" spans="1:5">
      <c r="A1092" s="387" t="s">
        <v>64</v>
      </c>
      <c r="B1092" s="367">
        <v>343</v>
      </c>
      <c r="C1092" s="367">
        <v>360</v>
      </c>
      <c r="D1092" s="368">
        <f t="shared" si="16"/>
        <v>104.95626822157433</v>
      </c>
      <c r="E1092" s="364"/>
    </row>
    <row r="1093" spans="1:5">
      <c r="A1093" s="387" t="s">
        <v>65</v>
      </c>
      <c r="B1093" s="367"/>
      <c r="C1093" s="367"/>
      <c r="D1093" s="368" t="e">
        <f t="shared" ref="D1093:D1156" si="17">C1093/B1093*100</f>
        <v>#DIV/0!</v>
      </c>
      <c r="E1093" s="364"/>
    </row>
    <row r="1094" spans="1:5">
      <c r="A1094" s="387" t="s">
        <v>66</v>
      </c>
      <c r="B1094" s="367"/>
      <c r="C1094" s="367"/>
      <c r="D1094" s="368" t="e">
        <f t="shared" si="17"/>
        <v>#DIV/0!</v>
      </c>
      <c r="E1094" s="364"/>
    </row>
    <row r="1095" spans="1:5">
      <c r="A1095" s="387" t="s">
        <v>888</v>
      </c>
      <c r="B1095" s="367"/>
      <c r="C1095" s="367"/>
      <c r="D1095" s="368" t="e">
        <f t="shared" si="17"/>
        <v>#DIV/0!</v>
      </c>
      <c r="E1095" s="364"/>
    </row>
    <row r="1096" spans="1:5">
      <c r="A1096" s="387" t="s">
        <v>889</v>
      </c>
      <c r="B1096" s="367"/>
      <c r="C1096" s="367"/>
      <c r="D1096" s="368" t="e">
        <f t="shared" si="17"/>
        <v>#DIV/0!</v>
      </c>
      <c r="E1096" s="364"/>
    </row>
    <row r="1097" spans="1:5">
      <c r="A1097" s="387" t="s">
        <v>890</v>
      </c>
      <c r="B1097" s="367"/>
      <c r="C1097" s="367"/>
      <c r="D1097" s="368" t="e">
        <f t="shared" si="17"/>
        <v>#DIV/0!</v>
      </c>
      <c r="E1097" s="364"/>
    </row>
    <row r="1098" spans="1:5">
      <c r="A1098" s="387" t="s">
        <v>891</v>
      </c>
      <c r="B1098" s="367"/>
      <c r="C1098" s="367"/>
      <c r="D1098" s="368" t="e">
        <f t="shared" si="17"/>
        <v>#DIV/0!</v>
      </c>
      <c r="E1098" s="364"/>
    </row>
    <row r="1099" spans="1:5">
      <c r="A1099" s="387" t="s">
        <v>892</v>
      </c>
      <c r="B1099" s="367"/>
      <c r="C1099" s="367"/>
      <c r="D1099" s="368" t="e">
        <f t="shared" si="17"/>
        <v>#DIV/0!</v>
      </c>
      <c r="E1099" s="364"/>
    </row>
    <row r="1100" spans="1:5">
      <c r="A1100" s="387" t="s">
        <v>893</v>
      </c>
      <c r="B1100" s="367"/>
      <c r="C1100" s="367"/>
      <c r="D1100" s="368" t="e">
        <f t="shared" si="17"/>
        <v>#DIV/0!</v>
      </c>
      <c r="E1100" s="364"/>
    </row>
    <row r="1101" spans="1:5">
      <c r="A1101" s="387" t="s">
        <v>894</v>
      </c>
      <c r="B1101" s="367"/>
      <c r="C1101" s="367"/>
      <c r="D1101" s="368" t="e">
        <f t="shared" si="17"/>
        <v>#DIV/0!</v>
      </c>
      <c r="E1101" s="364"/>
    </row>
    <row r="1102" spans="1:5">
      <c r="A1102" s="387" t="s">
        <v>895</v>
      </c>
      <c r="B1102" s="367"/>
      <c r="C1102" s="367"/>
      <c r="D1102" s="368" t="e">
        <f t="shared" si="17"/>
        <v>#DIV/0!</v>
      </c>
      <c r="E1102" s="364"/>
    </row>
    <row r="1103" spans="1:5">
      <c r="A1103" s="387" t="s">
        <v>896</v>
      </c>
      <c r="B1103" s="367"/>
      <c r="C1103" s="367"/>
      <c r="D1103" s="368" t="e">
        <f t="shared" si="17"/>
        <v>#DIV/0!</v>
      </c>
      <c r="E1103" s="364"/>
    </row>
    <row r="1104" spans="1:5">
      <c r="A1104" s="387" t="s">
        <v>897</v>
      </c>
      <c r="B1104" s="367"/>
      <c r="C1104" s="367"/>
      <c r="D1104" s="368" t="e">
        <f t="shared" si="17"/>
        <v>#DIV/0!</v>
      </c>
      <c r="E1104" s="364"/>
    </row>
    <row r="1105" spans="1:5">
      <c r="A1105" s="387" t="s">
        <v>898</v>
      </c>
      <c r="B1105" s="367"/>
      <c r="C1105" s="367"/>
      <c r="D1105" s="368" t="e">
        <f t="shared" si="17"/>
        <v>#DIV/0!</v>
      </c>
      <c r="E1105" s="364"/>
    </row>
    <row r="1106" spans="1:5">
      <c r="A1106" s="387" t="s">
        <v>899</v>
      </c>
      <c r="B1106" s="367"/>
      <c r="C1106" s="367"/>
      <c r="D1106" s="368" t="e">
        <f t="shared" si="17"/>
        <v>#DIV/0!</v>
      </c>
      <c r="E1106" s="364"/>
    </row>
    <row r="1107" spans="1:5">
      <c r="A1107" s="387" t="s">
        <v>900</v>
      </c>
      <c r="B1107" s="367"/>
      <c r="C1107" s="367"/>
      <c r="D1107" s="368" t="e">
        <f t="shared" si="17"/>
        <v>#DIV/0!</v>
      </c>
      <c r="E1107" s="364"/>
    </row>
    <row r="1108" spans="1:5">
      <c r="A1108" s="387" t="s">
        <v>901</v>
      </c>
      <c r="B1108" s="367"/>
      <c r="C1108" s="367"/>
      <c r="D1108" s="368" t="e">
        <f t="shared" si="17"/>
        <v>#DIV/0!</v>
      </c>
      <c r="E1108" s="364"/>
    </row>
    <row r="1109" spans="1:5">
      <c r="A1109" s="387" t="s">
        <v>902</v>
      </c>
      <c r="B1109" s="367"/>
      <c r="C1109" s="367"/>
      <c r="D1109" s="368" t="e">
        <f t="shared" si="17"/>
        <v>#DIV/0!</v>
      </c>
      <c r="E1109" s="364"/>
    </row>
    <row r="1110" spans="1:5">
      <c r="A1110" s="387" t="s">
        <v>903</v>
      </c>
      <c r="B1110" s="367"/>
      <c r="C1110" s="367"/>
      <c r="D1110" s="368" t="e">
        <f t="shared" si="17"/>
        <v>#DIV/0!</v>
      </c>
      <c r="E1110" s="364"/>
    </row>
    <row r="1111" spans="1:5">
      <c r="A1111" s="387" t="s">
        <v>904</v>
      </c>
      <c r="B1111" s="367"/>
      <c r="C1111" s="367"/>
      <c r="D1111" s="368" t="e">
        <f t="shared" si="17"/>
        <v>#DIV/0!</v>
      </c>
      <c r="E1111" s="364"/>
    </row>
    <row r="1112" spans="1:5">
      <c r="A1112" s="387" t="s">
        <v>905</v>
      </c>
      <c r="B1112" s="367"/>
      <c r="C1112" s="367"/>
      <c r="D1112" s="368" t="e">
        <f t="shared" si="17"/>
        <v>#DIV/0!</v>
      </c>
      <c r="E1112" s="364"/>
    </row>
    <row r="1113" spans="1:5">
      <c r="A1113" s="387" t="s">
        <v>906</v>
      </c>
      <c r="B1113" s="367"/>
      <c r="C1113" s="367"/>
      <c r="D1113" s="368" t="e">
        <f t="shared" si="17"/>
        <v>#DIV/0!</v>
      </c>
      <c r="E1113" s="364"/>
    </row>
    <row r="1114" spans="1:5">
      <c r="A1114" s="387" t="s">
        <v>907</v>
      </c>
      <c r="B1114" s="367"/>
      <c r="C1114" s="367"/>
      <c r="D1114" s="368" t="e">
        <f t="shared" si="17"/>
        <v>#DIV/0!</v>
      </c>
      <c r="E1114" s="364"/>
    </row>
    <row r="1115" spans="1:5">
      <c r="A1115" s="387" t="s">
        <v>908</v>
      </c>
      <c r="B1115" s="367"/>
      <c r="C1115" s="367"/>
      <c r="D1115" s="368" t="e">
        <f t="shared" si="17"/>
        <v>#DIV/0!</v>
      </c>
      <c r="E1115" s="364"/>
    </row>
    <row r="1116" spans="1:5">
      <c r="A1116" s="387" t="s">
        <v>73</v>
      </c>
      <c r="B1116" s="367">
        <v>2375</v>
      </c>
      <c r="C1116" s="367">
        <v>2600</v>
      </c>
      <c r="D1116" s="368">
        <f t="shared" si="17"/>
        <v>109.47368421052633</v>
      </c>
      <c r="E1116" s="364"/>
    </row>
    <row r="1117" spans="1:5">
      <c r="A1117" s="387" t="s">
        <v>909</v>
      </c>
      <c r="B1117" s="367">
        <v>501</v>
      </c>
      <c r="C1117" s="367">
        <v>400</v>
      </c>
      <c r="D1117" s="368">
        <f t="shared" si="17"/>
        <v>79.840319361277452</v>
      </c>
      <c r="E1117" s="364"/>
    </row>
    <row r="1118" spans="1:5">
      <c r="A1118" s="386" t="s">
        <v>910</v>
      </c>
      <c r="B1118" s="215">
        <f>SUM(B1119:B1132)</f>
        <v>93</v>
      </c>
      <c r="C1118" s="215">
        <f>SUM(C1119:C1132)</f>
        <v>140</v>
      </c>
      <c r="D1118" s="365">
        <f t="shared" si="17"/>
        <v>150.53763440860214</v>
      </c>
      <c r="E1118" s="364"/>
    </row>
    <row r="1119" spans="1:5">
      <c r="A1119" s="387" t="s">
        <v>64</v>
      </c>
      <c r="B1119" s="367">
        <v>1</v>
      </c>
      <c r="C1119" s="367"/>
      <c r="D1119" s="368">
        <f t="shared" si="17"/>
        <v>0</v>
      </c>
      <c r="E1119" s="364"/>
    </row>
    <row r="1120" spans="1:5">
      <c r="A1120" s="387" t="s">
        <v>65</v>
      </c>
      <c r="B1120" s="367"/>
      <c r="C1120" s="367"/>
      <c r="D1120" s="368" t="e">
        <f t="shared" si="17"/>
        <v>#DIV/0!</v>
      </c>
      <c r="E1120" s="364"/>
    </row>
    <row r="1121" spans="1:5">
      <c r="A1121" s="387" t="s">
        <v>66</v>
      </c>
      <c r="B1121" s="367"/>
      <c r="C1121" s="367"/>
      <c r="D1121" s="368" t="e">
        <f t="shared" si="17"/>
        <v>#DIV/0!</v>
      </c>
      <c r="E1121" s="364"/>
    </row>
    <row r="1122" spans="1:5">
      <c r="A1122" s="387" t="s">
        <v>911</v>
      </c>
      <c r="B1122" s="367"/>
      <c r="C1122" s="367"/>
      <c r="D1122" s="368" t="e">
        <f t="shared" si="17"/>
        <v>#DIV/0!</v>
      </c>
      <c r="E1122" s="364"/>
    </row>
    <row r="1123" spans="1:5">
      <c r="A1123" s="387" t="s">
        <v>912</v>
      </c>
      <c r="B1123" s="367"/>
      <c r="C1123" s="367"/>
      <c r="D1123" s="368" t="e">
        <f t="shared" si="17"/>
        <v>#DIV/0!</v>
      </c>
      <c r="E1123" s="364"/>
    </row>
    <row r="1124" spans="1:5">
      <c r="A1124" s="387" t="s">
        <v>913</v>
      </c>
      <c r="B1124" s="367"/>
      <c r="C1124" s="367"/>
      <c r="D1124" s="368" t="e">
        <f t="shared" si="17"/>
        <v>#DIV/0!</v>
      </c>
      <c r="E1124" s="364"/>
    </row>
    <row r="1125" spans="1:5">
      <c r="A1125" s="387" t="s">
        <v>914</v>
      </c>
      <c r="B1125" s="367"/>
      <c r="C1125" s="367"/>
      <c r="D1125" s="368" t="e">
        <f t="shared" si="17"/>
        <v>#DIV/0!</v>
      </c>
      <c r="E1125" s="364"/>
    </row>
    <row r="1126" spans="1:5">
      <c r="A1126" s="387" t="s">
        <v>915</v>
      </c>
      <c r="B1126" s="367"/>
      <c r="C1126" s="367"/>
      <c r="D1126" s="368" t="e">
        <f t="shared" si="17"/>
        <v>#DIV/0!</v>
      </c>
      <c r="E1126" s="364"/>
    </row>
    <row r="1127" spans="1:5">
      <c r="A1127" s="387" t="s">
        <v>916</v>
      </c>
      <c r="B1127" s="367">
        <v>30</v>
      </c>
      <c r="C1127" s="367">
        <v>60</v>
      </c>
      <c r="D1127" s="368">
        <f t="shared" si="17"/>
        <v>200</v>
      </c>
      <c r="E1127" s="364"/>
    </row>
    <row r="1128" spans="1:5">
      <c r="A1128" s="387" t="s">
        <v>917</v>
      </c>
      <c r="B1128" s="367"/>
      <c r="C1128" s="367"/>
      <c r="D1128" s="368" t="e">
        <f t="shared" si="17"/>
        <v>#DIV/0!</v>
      </c>
      <c r="E1128" s="364"/>
    </row>
    <row r="1129" spans="1:5">
      <c r="A1129" s="387" t="s">
        <v>918</v>
      </c>
      <c r="B1129" s="367"/>
      <c r="C1129" s="367"/>
      <c r="D1129" s="368" t="e">
        <f t="shared" si="17"/>
        <v>#DIV/0!</v>
      </c>
      <c r="E1129" s="364"/>
    </row>
    <row r="1130" spans="1:5">
      <c r="A1130" s="387" t="s">
        <v>919</v>
      </c>
      <c r="B1130" s="367"/>
      <c r="C1130" s="367"/>
      <c r="D1130" s="368" t="e">
        <f t="shared" si="17"/>
        <v>#DIV/0!</v>
      </c>
      <c r="E1130" s="364"/>
    </row>
    <row r="1131" spans="1:5">
      <c r="A1131" s="387" t="s">
        <v>920</v>
      </c>
      <c r="B1131" s="367"/>
      <c r="C1131" s="367"/>
      <c r="D1131" s="368" t="e">
        <f t="shared" si="17"/>
        <v>#DIV/0!</v>
      </c>
      <c r="E1131" s="364"/>
    </row>
    <row r="1132" spans="1:5">
      <c r="A1132" s="387" t="s">
        <v>921</v>
      </c>
      <c r="B1132" s="367">
        <v>62</v>
      </c>
      <c r="C1132" s="367">
        <v>80</v>
      </c>
      <c r="D1132" s="368">
        <f t="shared" si="17"/>
        <v>129.03225806451613</v>
      </c>
      <c r="E1132" s="364"/>
    </row>
    <row r="1133" spans="1:5">
      <c r="A1133" s="386" t="s">
        <v>922</v>
      </c>
      <c r="B1133" s="379"/>
      <c r="C1133" s="379"/>
      <c r="D1133" s="365" t="e">
        <f t="shared" si="17"/>
        <v>#DIV/0!</v>
      </c>
      <c r="E1133" s="364"/>
    </row>
    <row r="1134" spans="1:5">
      <c r="A1134" s="388" t="s">
        <v>923</v>
      </c>
      <c r="B1134" s="214">
        <f>B1135+B1146+B1150</f>
        <v>5761</v>
      </c>
      <c r="C1134" s="214">
        <f>C1135+C1146+C1150</f>
        <v>3500</v>
      </c>
      <c r="D1134" s="363">
        <f t="shared" si="17"/>
        <v>60.753341433778864</v>
      </c>
      <c r="E1134" s="364"/>
    </row>
    <row r="1135" spans="1:5">
      <c r="A1135" s="386" t="s">
        <v>924</v>
      </c>
      <c r="B1135" s="215">
        <f>SUM(B1136:B1145)</f>
        <v>5761</v>
      </c>
      <c r="C1135" s="215">
        <f>SUM(C1136:C1145)</f>
        <v>3500</v>
      </c>
      <c r="D1135" s="365">
        <f t="shared" si="17"/>
        <v>60.753341433778864</v>
      </c>
      <c r="E1135" s="364"/>
    </row>
    <row r="1136" spans="1:5">
      <c r="A1136" s="387" t="s">
        <v>925</v>
      </c>
      <c r="B1136" s="367">
        <v>1020</v>
      </c>
      <c r="C1136" s="367">
        <v>1000</v>
      </c>
      <c r="D1136" s="368">
        <f t="shared" si="17"/>
        <v>98.039215686274503</v>
      </c>
      <c r="E1136" s="364"/>
    </row>
    <row r="1137" spans="1:5">
      <c r="A1137" s="387" t="s">
        <v>926</v>
      </c>
      <c r="B1137" s="367"/>
      <c r="C1137" s="367"/>
      <c r="D1137" s="368" t="e">
        <f t="shared" si="17"/>
        <v>#DIV/0!</v>
      </c>
      <c r="E1137" s="364"/>
    </row>
    <row r="1138" spans="1:5">
      <c r="A1138" s="387" t="s">
        <v>927</v>
      </c>
      <c r="B1138" s="367">
        <v>1270</v>
      </c>
      <c r="C1138" s="367">
        <v>1000</v>
      </c>
      <c r="D1138" s="368">
        <f t="shared" si="17"/>
        <v>78.740157480314963</v>
      </c>
      <c r="E1138" s="364"/>
    </row>
    <row r="1139" spans="1:5">
      <c r="A1139" s="387" t="s">
        <v>928</v>
      </c>
      <c r="B1139" s="367"/>
      <c r="C1139" s="367"/>
      <c r="D1139" s="368" t="e">
        <f t="shared" si="17"/>
        <v>#DIV/0!</v>
      </c>
      <c r="E1139" s="364"/>
    </row>
    <row r="1140" spans="1:5">
      <c r="A1140" s="387" t="s">
        <v>929</v>
      </c>
      <c r="B1140" s="367">
        <v>1966</v>
      </c>
      <c r="C1140" s="367">
        <v>300</v>
      </c>
      <c r="D1140" s="368">
        <f t="shared" si="17"/>
        <v>15.25940996948118</v>
      </c>
      <c r="E1140" s="364"/>
    </row>
    <row r="1141" spans="1:5">
      <c r="A1141" s="387" t="s">
        <v>930</v>
      </c>
      <c r="B1141" s="367"/>
      <c r="C1141" s="367"/>
      <c r="D1141" s="368" t="e">
        <f t="shared" si="17"/>
        <v>#DIV/0!</v>
      </c>
      <c r="E1141" s="364"/>
    </row>
    <row r="1142" spans="1:5">
      <c r="A1142" s="387" t="s">
        <v>931</v>
      </c>
      <c r="B1142" s="367">
        <v>1091</v>
      </c>
      <c r="C1142" s="367">
        <v>800</v>
      </c>
      <c r="D1142" s="368">
        <f t="shared" si="17"/>
        <v>73.327222731439051</v>
      </c>
      <c r="E1142" s="364"/>
    </row>
    <row r="1143" spans="1:5">
      <c r="A1143" s="387" t="s">
        <v>932</v>
      </c>
      <c r="B1143" s="367"/>
      <c r="C1143" s="367"/>
      <c r="D1143" s="368" t="e">
        <f t="shared" si="17"/>
        <v>#DIV/0!</v>
      </c>
      <c r="E1143" s="364"/>
    </row>
    <row r="1144" spans="1:5">
      <c r="A1144" s="387" t="s">
        <v>933</v>
      </c>
      <c r="B1144" s="367"/>
      <c r="C1144" s="367"/>
      <c r="D1144" s="368" t="e">
        <f t="shared" si="17"/>
        <v>#DIV/0!</v>
      </c>
      <c r="E1144" s="364"/>
    </row>
    <row r="1145" spans="1:5">
      <c r="A1145" s="387" t="s">
        <v>934</v>
      </c>
      <c r="B1145" s="367">
        <v>414</v>
      </c>
      <c r="C1145" s="367">
        <v>400</v>
      </c>
      <c r="D1145" s="368">
        <f t="shared" si="17"/>
        <v>96.618357487922708</v>
      </c>
      <c r="E1145" s="364"/>
    </row>
    <row r="1146" spans="1:5">
      <c r="A1146" s="386" t="s">
        <v>935</v>
      </c>
      <c r="B1146" s="215">
        <f>SUM(B1147:B1149)</f>
        <v>0</v>
      </c>
      <c r="C1146" s="215">
        <f>SUM(C1147:C1149)</f>
        <v>0</v>
      </c>
      <c r="D1146" s="365" t="e">
        <f t="shared" si="17"/>
        <v>#DIV/0!</v>
      </c>
      <c r="E1146" s="364"/>
    </row>
    <row r="1147" spans="1:5">
      <c r="A1147" s="387" t="s">
        <v>936</v>
      </c>
      <c r="B1147" s="367"/>
      <c r="C1147" s="367"/>
      <c r="D1147" s="368" t="e">
        <f t="shared" si="17"/>
        <v>#DIV/0!</v>
      </c>
      <c r="E1147" s="364"/>
    </row>
    <row r="1148" spans="1:5">
      <c r="A1148" s="387" t="s">
        <v>937</v>
      </c>
      <c r="B1148" s="367"/>
      <c r="C1148" s="367"/>
      <c r="D1148" s="368" t="e">
        <f t="shared" si="17"/>
        <v>#DIV/0!</v>
      </c>
      <c r="E1148" s="364"/>
    </row>
    <row r="1149" spans="1:5">
      <c r="A1149" s="387" t="s">
        <v>938</v>
      </c>
      <c r="B1149" s="367"/>
      <c r="C1149" s="367"/>
      <c r="D1149" s="368" t="e">
        <f t="shared" si="17"/>
        <v>#DIV/0!</v>
      </c>
      <c r="E1149" s="364"/>
    </row>
    <row r="1150" spans="1:5">
      <c r="A1150" s="386" t="s">
        <v>939</v>
      </c>
      <c r="B1150" s="215">
        <f>SUM(B1151:B1153)</f>
        <v>0</v>
      </c>
      <c r="C1150" s="215">
        <f>SUM(C1151:C1153)</f>
        <v>0</v>
      </c>
      <c r="D1150" s="365" t="e">
        <f t="shared" si="17"/>
        <v>#DIV/0!</v>
      </c>
      <c r="E1150" s="364"/>
    </row>
    <row r="1151" spans="1:5">
      <c r="A1151" s="387" t="s">
        <v>940</v>
      </c>
      <c r="B1151" s="367"/>
      <c r="C1151" s="367"/>
      <c r="D1151" s="368" t="e">
        <f t="shared" si="17"/>
        <v>#DIV/0!</v>
      </c>
      <c r="E1151" s="364"/>
    </row>
    <row r="1152" spans="1:5">
      <c r="A1152" s="387" t="s">
        <v>941</v>
      </c>
      <c r="B1152" s="367"/>
      <c r="C1152" s="367"/>
      <c r="D1152" s="368" t="e">
        <f t="shared" si="17"/>
        <v>#DIV/0!</v>
      </c>
      <c r="E1152" s="364"/>
    </row>
    <row r="1153" spans="1:5">
      <c r="A1153" s="387" t="s">
        <v>942</v>
      </c>
      <c r="B1153" s="367"/>
      <c r="C1153" s="367"/>
      <c r="D1153" s="368" t="e">
        <f t="shared" si="17"/>
        <v>#DIV/0!</v>
      </c>
      <c r="E1153" s="364"/>
    </row>
    <row r="1154" spans="1:5">
      <c r="A1154" s="388" t="s">
        <v>943</v>
      </c>
      <c r="B1154" s="214">
        <f>B1155+B1170+B1184+B1189+B1195</f>
        <v>1618</v>
      </c>
      <c r="C1154" s="214">
        <f>C1155+C1170+C1184+C1189+C1195</f>
        <v>1200</v>
      </c>
      <c r="D1154" s="363">
        <f t="shared" si="17"/>
        <v>74.165636588380707</v>
      </c>
      <c r="E1154" s="364"/>
    </row>
    <row r="1155" spans="1:5">
      <c r="A1155" s="386" t="s">
        <v>944</v>
      </c>
      <c r="B1155" s="215">
        <f>SUM(B1156:B1169)</f>
        <v>1595</v>
      </c>
      <c r="C1155" s="215">
        <f>SUM(C1156:C1169)</f>
        <v>1200</v>
      </c>
      <c r="D1155" s="365">
        <f t="shared" si="17"/>
        <v>75.23510971786834</v>
      </c>
      <c r="E1155" s="364"/>
    </row>
    <row r="1156" spans="1:5">
      <c r="A1156" s="387" t="s">
        <v>64</v>
      </c>
      <c r="B1156" s="367">
        <v>288</v>
      </c>
      <c r="C1156" s="367">
        <v>280</v>
      </c>
      <c r="D1156" s="368">
        <f t="shared" si="17"/>
        <v>97.222222222222214</v>
      </c>
      <c r="E1156" s="364"/>
    </row>
    <row r="1157" spans="1:5">
      <c r="A1157" s="387" t="s">
        <v>65</v>
      </c>
      <c r="B1157" s="367"/>
      <c r="C1157" s="367"/>
      <c r="D1157" s="368" t="e">
        <f t="shared" ref="D1157:D1220" si="18">C1157/B1157*100</f>
        <v>#DIV/0!</v>
      </c>
      <c r="E1157" s="364"/>
    </row>
    <row r="1158" spans="1:5">
      <c r="A1158" s="387" t="s">
        <v>66</v>
      </c>
      <c r="B1158" s="367"/>
      <c r="C1158" s="367"/>
      <c r="D1158" s="368" t="e">
        <f t="shared" si="18"/>
        <v>#DIV/0!</v>
      </c>
      <c r="E1158" s="364"/>
    </row>
    <row r="1159" spans="1:5">
      <c r="A1159" s="387" t="s">
        <v>945</v>
      </c>
      <c r="B1159" s="367"/>
      <c r="C1159" s="367"/>
      <c r="D1159" s="368" t="e">
        <f t="shared" si="18"/>
        <v>#DIV/0!</v>
      </c>
      <c r="E1159" s="364"/>
    </row>
    <row r="1160" spans="1:5">
      <c r="A1160" s="387" t="s">
        <v>946</v>
      </c>
      <c r="B1160" s="367"/>
      <c r="C1160" s="367"/>
      <c r="D1160" s="368" t="e">
        <f t="shared" si="18"/>
        <v>#DIV/0!</v>
      </c>
      <c r="E1160" s="364"/>
    </row>
    <row r="1161" spans="1:5">
      <c r="A1161" s="387" t="s">
        <v>947</v>
      </c>
      <c r="B1161" s="367"/>
      <c r="C1161" s="367"/>
      <c r="D1161" s="368" t="e">
        <f t="shared" si="18"/>
        <v>#DIV/0!</v>
      </c>
      <c r="E1161" s="364"/>
    </row>
    <row r="1162" spans="1:5">
      <c r="A1162" s="387" t="s">
        <v>948</v>
      </c>
      <c r="B1162" s="367"/>
      <c r="C1162" s="367"/>
      <c r="D1162" s="368" t="e">
        <f t="shared" si="18"/>
        <v>#DIV/0!</v>
      </c>
      <c r="E1162" s="364"/>
    </row>
    <row r="1163" spans="1:5">
      <c r="A1163" s="387" t="s">
        <v>949</v>
      </c>
      <c r="B1163" s="367">
        <v>77</v>
      </c>
      <c r="C1163" s="367">
        <v>70</v>
      </c>
      <c r="D1163" s="368">
        <f t="shared" si="18"/>
        <v>90.909090909090907</v>
      </c>
      <c r="E1163" s="364"/>
    </row>
    <row r="1164" spans="1:5">
      <c r="A1164" s="387" t="s">
        <v>950</v>
      </c>
      <c r="B1164" s="367"/>
      <c r="C1164" s="367"/>
      <c r="D1164" s="368" t="e">
        <f t="shared" si="18"/>
        <v>#DIV/0!</v>
      </c>
      <c r="E1164" s="364"/>
    </row>
    <row r="1165" spans="1:5">
      <c r="A1165" s="387" t="s">
        <v>951</v>
      </c>
      <c r="B1165" s="367"/>
      <c r="C1165" s="367"/>
      <c r="D1165" s="368" t="e">
        <f t="shared" si="18"/>
        <v>#DIV/0!</v>
      </c>
      <c r="E1165" s="364"/>
    </row>
    <row r="1166" spans="1:5">
      <c r="A1166" s="387" t="s">
        <v>952</v>
      </c>
      <c r="B1166" s="367"/>
      <c r="C1166" s="367"/>
      <c r="D1166" s="368" t="e">
        <f t="shared" si="18"/>
        <v>#DIV/0!</v>
      </c>
      <c r="E1166" s="364"/>
    </row>
    <row r="1167" spans="1:5">
      <c r="A1167" s="387" t="s">
        <v>953</v>
      </c>
      <c r="B1167" s="367"/>
      <c r="C1167" s="367"/>
      <c r="D1167" s="368" t="e">
        <f t="shared" si="18"/>
        <v>#DIV/0!</v>
      </c>
      <c r="E1167" s="364"/>
    </row>
    <row r="1168" spans="1:5">
      <c r="A1168" s="387" t="s">
        <v>73</v>
      </c>
      <c r="B1168" s="367"/>
      <c r="C1168" s="367"/>
      <c r="D1168" s="368" t="e">
        <f t="shared" si="18"/>
        <v>#DIV/0!</v>
      </c>
      <c r="E1168" s="364"/>
    </row>
    <row r="1169" spans="1:5">
      <c r="A1169" s="387" t="s">
        <v>954</v>
      </c>
      <c r="B1169" s="367">
        <v>1230</v>
      </c>
      <c r="C1169" s="367">
        <v>850</v>
      </c>
      <c r="D1169" s="368">
        <f t="shared" si="18"/>
        <v>69.105691056910572</v>
      </c>
      <c r="E1169" s="364"/>
    </row>
    <row r="1170" spans="1:5">
      <c r="A1170" s="386" t="s">
        <v>955</v>
      </c>
      <c r="B1170" s="215">
        <f>SUM(B1171:B1183)</f>
        <v>23</v>
      </c>
      <c r="C1170" s="215">
        <f>SUM(C1171:C1183)</f>
        <v>0</v>
      </c>
      <c r="D1170" s="365">
        <f t="shared" si="18"/>
        <v>0</v>
      </c>
      <c r="E1170" s="364"/>
    </row>
    <row r="1171" spans="1:5">
      <c r="A1171" s="387" t="s">
        <v>64</v>
      </c>
      <c r="B1171" s="367"/>
      <c r="C1171" s="367"/>
      <c r="D1171" s="368" t="e">
        <f t="shared" si="18"/>
        <v>#DIV/0!</v>
      </c>
      <c r="E1171" s="364"/>
    </row>
    <row r="1172" spans="1:5">
      <c r="A1172" s="387" t="s">
        <v>65</v>
      </c>
      <c r="B1172" s="367"/>
      <c r="C1172" s="367"/>
      <c r="D1172" s="368" t="e">
        <f t="shared" si="18"/>
        <v>#DIV/0!</v>
      </c>
      <c r="E1172" s="364"/>
    </row>
    <row r="1173" spans="1:5">
      <c r="A1173" s="387" t="s">
        <v>66</v>
      </c>
      <c r="B1173" s="367"/>
      <c r="C1173" s="367"/>
      <c r="D1173" s="368" t="e">
        <f t="shared" si="18"/>
        <v>#DIV/0!</v>
      </c>
      <c r="E1173" s="364"/>
    </row>
    <row r="1174" spans="1:5">
      <c r="A1174" s="387" t="s">
        <v>956</v>
      </c>
      <c r="B1174" s="367"/>
      <c r="C1174" s="367"/>
      <c r="D1174" s="368" t="e">
        <f t="shared" si="18"/>
        <v>#DIV/0!</v>
      </c>
      <c r="E1174" s="364"/>
    </row>
    <row r="1175" spans="1:5">
      <c r="A1175" s="387" t="s">
        <v>957</v>
      </c>
      <c r="B1175" s="367"/>
      <c r="C1175" s="367"/>
      <c r="D1175" s="368" t="e">
        <f t="shared" si="18"/>
        <v>#DIV/0!</v>
      </c>
      <c r="E1175" s="364"/>
    </row>
    <row r="1176" spans="1:5">
      <c r="A1176" s="387" t="s">
        <v>958</v>
      </c>
      <c r="B1176" s="367">
        <v>23</v>
      </c>
      <c r="C1176" s="367"/>
      <c r="D1176" s="368">
        <f t="shared" si="18"/>
        <v>0</v>
      </c>
      <c r="E1176" s="364"/>
    </row>
    <row r="1177" spans="1:5">
      <c r="A1177" s="387" t="s">
        <v>959</v>
      </c>
      <c r="B1177" s="367"/>
      <c r="C1177" s="367"/>
      <c r="D1177" s="368" t="e">
        <f t="shared" si="18"/>
        <v>#DIV/0!</v>
      </c>
      <c r="E1177" s="364"/>
    </row>
    <row r="1178" spans="1:5">
      <c r="A1178" s="387" t="s">
        <v>960</v>
      </c>
      <c r="B1178" s="367"/>
      <c r="C1178" s="367"/>
      <c r="D1178" s="368" t="e">
        <f t="shared" si="18"/>
        <v>#DIV/0!</v>
      </c>
      <c r="E1178" s="364"/>
    </row>
    <row r="1179" spans="1:5">
      <c r="A1179" s="387" t="s">
        <v>961</v>
      </c>
      <c r="B1179" s="367"/>
      <c r="C1179" s="367"/>
      <c r="D1179" s="368" t="e">
        <f t="shared" si="18"/>
        <v>#DIV/0!</v>
      </c>
      <c r="E1179" s="364"/>
    </row>
    <row r="1180" spans="1:5">
      <c r="A1180" s="387" t="s">
        <v>962</v>
      </c>
      <c r="B1180" s="367"/>
      <c r="C1180" s="367"/>
      <c r="D1180" s="368" t="e">
        <f t="shared" si="18"/>
        <v>#DIV/0!</v>
      </c>
      <c r="E1180" s="364"/>
    </row>
    <row r="1181" spans="1:5">
      <c r="A1181" s="387" t="s">
        <v>963</v>
      </c>
      <c r="B1181" s="367"/>
      <c r="C1181" s="367"/>
      <c r="D1181" s="368" t="e">
        <f t="shared" si="18"/>
        <v>#DIV/0!</v>
      </c>
      <c r="E1181" s="364"/>
    </row>
    <row r="1182" spans="1:5">
      <c r="A1182" s="387" t="s">
        <v>73</v>
      </c>
      <c r="B1182" s="367"/>
      <c r="C1182" s="367"/>
      <c r="D1182" s="368" t="e">
        <f t="shared" si="18"/>
        <v>#DIV/0!</v>
      </c>
      <c r="E1182" s="364"/>
    </row>
    <row r="1183" spans="1:5">
      <c r="A1183" s="387" t="s">
        <v>964</v>
      </c>
      <c r="B1183" s="367"/>
      <c r="C1183" s="367"/>
      <c r="D1183" s="368" t="e">
        <f t="shared" si="18"/>
        <v>#DIV/0!</v>
      </c>
      <c r="E1183" s="364"/>
    </row>
    <row r="1184" spans="1:5">
      <c r="A1184" s="386" t="s">
        <v>965</v>
      </c>
      <c r="B1184" s="215">
        <f>SUM(B1185:B1188)</f>
        <v>0</v>
      </c>
      <c r="C1184" s="215">
        <f>SUM(C1185:C1188)</f>
        <v>0</v>
      </c>
      <c r="D1184" s="365" t="e">
        <f t="shared" si="18"/>
        <v>#DIV/0!</v>
      </c>
      <c r="E1184" s="364"/>
    </row>
    <row r="1185" spans="1:5">
      <c r="A1185" s="387" t="s">
        <v>966</v>
      </c>
      <c r="B1185" s="367"/>
      <c r="C1185" s="367"/>
      <c r="D1185" s="368" t="e">
        <f t="shared" si="18"/>
        <v>#DIV/0!</v>
      </c>
      <c r="E1185" s="364"/>
    </row>
    <row r="1186" spans="1:5">
      <c r="A1186" s="387" t="s">
        <v>967</v>
      </c>
      <c r="B1186" s="367"/>
      <c r="C1186" s="367"/>
      <c r="D1186" s="368" t="e">
        <f t="shared" si="18"/>
        <v>#DIV/0!</v>
      </c>
      <c r="E1186" s="364"/>
    </row>
    <row r="1187" spans="1:5">
      <c r="A1187" s="387" t="s">
        <v>968</v>
      </c>
      <c r="B1187" s="367"/>
      <c r="C1187" s="367"/>
      <c r="D1187" s="368" t="e">
        <f t="shared" si="18"/>
        <v>#DIV/0!</v>
      </c>
      <c r="E1187" s="364"/>
    </row>
    <row r="1188" spans="1:5">
      <c r="A1188" s="387" t="s">
        <v>969</v>
      </c>
      <c r="B1188" s="367"/>
      <c r="C1188" s="367"/>
      <c r="D1188" s="368" t="e">
        <f t="shared" si="18"/>
        <v>#DIV/0!</v>
      </c>
      <c r="E1188" s="364"/>
    </row>
    <row r="1189" spans="1:5">
      <c r="A1189" s="386" t="s">
        <v>970</v>
      </c>
      <c r="B1189" s="215">
        <f>SUM(B1190:B1194)</f>
        <v>0</v>
      </c>
      <c r="C1189" s="215">
        <f>SUM(C1190:C1194)</f>
        <v>0</v>
      </c>
      <c r="D1189" s="365" t="e">
        <f t="shared" si="18"/>
        <v>#DIV/0!</v>
      </c>
      <c r="E1189" s="364"/>
    </row>
    <row r="1190" spans="1:5">
      <c r="A1190" s="387" t="s">
        <v>971</v>
      </c>
      <c r="B1190" s="367"/>
      <c r="C1190" s="367"/>
      <c r="D1190" s="368" t="e">
        <f t="shared" si="18"/>
        <v>#DIV/0!</v>
      </c>
      <c r="E1190" s="364"/>
    </row>
    <row r="1191" spans="1:5">
      <c r="A1191" s="387" t="s">
        <v>972</v>
      </c>
      <c r="B1191" s="367"/>
      <c r="C1191" s="367"/>
      <c r="D1191" s="368" t="e">
        <f t="shared" si="18"/>
        <v>#DIV/0!</v>
      </c>
      <c r="E1191" s="364"/>
    </row>
    <row r="1192" spans="1:5">
      <c r="A1192" s="387" t="s">
        <v>973</v>
      </c>
      <c r="B1192" s="367"/>
      <c r="C1192" s="367"/>
      <c r="D1192" s="368" t="e">
        <f t="shared" si="18"/>
        <v>#DIV/0!</v>
      </c>
      <c r="E1192" s="364"/>
    </row>
    <row r="1193" spans="1:5">
      <c r="A1193" s="387" t="s">
        <v>974</v>
      </c>
      <c r="B1193" s="367"/>
      <c r="C1193" s="367"/>
      <c r="D1193" s="368" t="e">
        <f t="shared" si="18"/>
        <v>#DIV/0!</v>
      </c>
      <c r="E1193" s="364"/>
    </row>
    <row r="1194" spans="1:5">
      <c r="A1194" s="387" t="s">
        <v>975</v>
      </c>
      <c r="B1194" s="367"/>
      <c r="C1194" s="367"/>
      <c r="D1194" s="368" t="e">
        <f t="shared" si="18"/>
        <v>#DIV/0!</v>
      </c>
      <c r="E1194" s="364"/>
    </row>
    <row r="1195" spans="1:5">
      <c r="A1195" s="386" t="s">
        <v>976</v>
      </c>
      <c r="B1195" s="215">
        <f>SUM(B1196:B1206)</f>
        <v>0</v>
      </c>
      <c r="C1195" s="215">
        <f>SUM(C1196:C1206)</f>
        <v>0</v>
      </c>
      <c r="D1195" s="365" t="e">
        <f t="shared" si="18"/>
        <v>#DIV/0!</v>
      </c>
      <c r="E1195" s="364"/>
    </row>
    <row r="1196" spans="1:5">
      <c r="A1196" s="387" t="s">
        <v>977</v>
      </c>
      <c r="B1196" s="367"/>
      <c r="C1196" s="367"/>
      <c r="D1196" s="368" t="e">
        <f t="shared" si="18"/>
        <v>#DIV/0!</v>
      </c>
      <c r="E1196" s="364"/>
    </row>
    <row r="1197" spans="1:5">
      <c r="A1197" s="387" t="s">
        <v>978</v>
      </c>
      <c r="B1197" s="367"/>
      <c r="C1197" s="367"/>
      <c r="D1197" s="368" t="e">
        <f t="shared" si="18"/>
        <v>#DIV/0!</v>
      </c>
      <c r="E1197" s="364"/>
    </row>
    <row r="1198" spans="1:5">
      <c r="A1198" s="387" t="s">
        <v>979</v>
      </c>
      <c r="B1198" s="367"/>
      <c r="C1198" s="367"/>
      <c r="D1198" s="368" t="e">
        <f t="shared" si="18"/>
        <v>#DIV/0!</v>
      </c>
      <c r="E1198" s="364"/>
    </row>
    <row r="1199" spans="1:5">
      <c r="A1199" s="387" t="s">
        <v>980</v>
      </c>
      <c r="B1199" s="367"/>
      <c r="C1199" s="367"/>
      <c r="D1199" s="368" t="e">
        <f t="shared" si="18"/>
        <v>#DIV/0!</v>
      </c>
      <c r="E1199" s="364"/>
    </row>
    <row r="1200" spans="1:5">
      <c r="A1200" s="387" t="s">
        <v>981</v>
      </c>
      <c r="B1200" s="367"/>
      <c r="C1200" s="367"/>
      <c r="D1200" s="368" t="e">
        <f t="shared" si="18"/>
        <v>#DIV/0!</v>
      </c>
      <c r="E1200" s="364"/>
    </row>
    <row r="1201" spans="1:5">
      <c r="A1201" s="387" t="s">
        <v>982</v>
      </c>
      <c r="B1201" s="367"/>
      <c r="C1201" s="367"/>
      <c r="D1201" s="368" t="e">
        <f t="shared" si="18"/>
        <v>#DIV/0!</v>
      </c>
      <c r="E1201" s="364"/>
    </row>
    <row r="1202" spans="1:5">
      <c r="A1202" s="387" t="s">
        <v>983</v>
      </c>
      <c r="B1202" s="367"/>
      <c r="C1202" s="367"/>
      <c r="D1202" s="368" t="e">
        <f t="shared" si="18"/>
        <v>#DIV/0!</v>
      </c>
      <c r="E1202" s="364"/>
    </row>
    <row r="1203" spans="1:5">
      <c r="A1203" s="387" t="s">
        <v>984</v>
      </c>
      <c r="B1203" s="367"/>
      <c r="C1203" s="367"/>
      <c r="D1203" s="368" t="e">
        <f t="shared" si="18"/>
        <v>#DIV/0!</v>
      </c>
      <c r="E1203" s="364"/>
    </row>
    <row r="1204" spans="1:5">
      <c r="A1204" s="387" t="s">
        <v>985</v>
      </c>
      <c r="B1204" s="367"/>
      <c r="C1204" s="367"/>
      <c r="D1204" s="368" t="e">
        <f t="shared" si="18"/>
        <v>#DIV/0!</v>
      </c>
      <c r="E1204" s="364"/>
    </row>
    <row r="1205" spans="1:5">
      <c r="A1205" s="387" t="s">
        <v>986</v>
      </c>
      <c r="B1205" s="367"/>
      <c r="C1205" s="367"/>
      <c r="D1205" s="368" t="e">
        <f t="shared" si="18"/>
        <v>#DIV/0!</v>
      </c>
      <c r="E1205" s="364"/>
    </row>
    <row r="1206" spans="1:5">
      <c r="A1206" s="387" t="s">
        <v>987</v>
      </c>
      <c r="B1206" s="367"/>
      <c r="C1206" s="367"/>
      <c r="D1206" s="368" t="e">
        <f t="shared" si="18"/>
        <v>#DIV/0!</v>
      </c>
      <c r="E1206" s="364"/>
    </row>
    <row r="1207" spans="1:5">
      <c r="A1207" s="388" t="s">
        <v>988</v>
      </c>
      <c r="B1207" s="214">
        <f>B1208+B1220+B1226+B1232+B1240+B1253+B1257+B1263</f>
        <v>4583</v>
      </c>
      <c r="C1207" s="214">
        <f>C1208+C1220+C1226+C1232+C1240+C1253+C1257+C1263</f>
        <v>1600</v>
      </c>
      <c r="D1207" s="363">
        <f t="shared" si="18"/>
        <v>34.911629936722669</v>
      </c>
      <c r="E1207" s="364"/>
    </row>
    <row r="1208" spans="1:5">
      <c r="A1208" s="386" t="s">
        <v>989</v>
      </c>
      <c r="B1208" s="215">
        <f>SUM(B1209:B1219)</f>
        <v>640</v>
      </c>
      <c r="C1208" s="215">
        <f>SUM(C1209:C1219)</f>
        <v>930</v>
      </c>
      <c r="D1208" s="365">
        <f t="shared" si="18"/>
        <v>145.3125</v>
      </c>
      <c r="E1208" s="364"/>
    </row>
    <row r="1209" spans="1:5">
      <c r="A1209" s="387" t="s">
        <v>64</v>
      </c>
      <c r="B1209" s="367">
        <v>392</v>
      </c>
      <c r="C1209" s="367">
        <v>500</v>
      </c>
      <c r="D1209" s="368">
        <f t="shared" si="18"/>
        <v>127.55102040816327</v>
      </c>
      <c r="E1209" s="364"/>
    </row>
    <row r="1210" spans="1:5">
      <c r="A1210" s="387" t="s">
        <v>65</v>
      </c>
      <c r="B1210" s="367"/>
      <c r="C1210" s="367"/>
      <c r="D1210" s="368" t="e">
        <f t="shared" si="18"/>
        <v>#DIV/0!</v>
      </c>
      <c r="E1210" s="364"/>
    </row>
    <row r="1211" spans="1:5">
      <c r="A1211" s="387" t="s">
        <v>66</v>
      </c>
      <c r="B1211" s="367"/>
      <c r="C1211" s="367"/>
      <c r="D1211" s="368" t="e">
        <f t="shared" si="18"/>
        <v>#DIV/0!</v>
      </c>
      <c r="E1211" s="364"/>
    </row>
    <row r="1212" spans="1:5">
      <c r="A1212" s="387" t="s">
        <v>990</v>
      </c>
      <c r="B1212" s="367"/>
      <c r="C1212" s="367"/>
      <c r="D1212" s="368" t="e">
        <f t="shared" si="18"/>
        <v>#DIV/0!</v>
      </c>
      <c r="E1212" s="364"/>
    </row>
    <row r="1213" spans="1:5">
      <c r="A1213" s="387" t="s">
        <v>991</v>
      </c>
      <c r="B1213" s="367"/>
      <c r="C1213" s="367"/>
      <c r="D1213" s="368" t="e">
        <f t="shared" si="18"/>
        <v>#DIV/0!</v>
      </c>
      <c r="E1213" s="364"/>
    </row>
    <row r="1214" spans="1:5">
      <c r="A1214" s="387" t="s">
        <v>992</v>
      </c>
      <c r="B1214" s="367"/>
      <c r="C1214" s="367">
        <v>60</v>
      </c>
      <c r="D1214" s="368" t="e">
        <f t="shared" si="18"/>
        <v>#DIV/0!</v>
      </c>
      <c r="E1214" s="364"/>
    </row>
    <row r="1215" spans="1:5">
      <c r="A1215" s="387" t="s">
        <v>993</v>
      </c>
      <c r="B1215" s="367"/>
      <c r="C1215" s="367"/>
      <c r="D1215" s="368" t="e">
        <f t="shared" si="18"/>
        <v>#DIV/0!</v>
      </c>
      <c r="E1215" s="364"/>
    </row>
    <row r="1216" spans="1:5">
      <c r="A1216" s="387" t="s">
        <v>994</v>
      </c>
      <c r="B1216" s="367"/>
      <c r="C1216" s="367"/>
      <c r="D1216" s="368" t="e">
        <f t="shared" si="18"/>
        <v>#DIV/0!</v>
      </c>
      <c r="E1216" s="364"/>
    </row>
    <row r="1217" spans="1:5">
      <c r="A1217" s="387" t="s">
        <v>995</v>
      </c>
      <c r="B1217" s="367"/>
      <c r="C1217" s="367"/>
      <c r="D1217" s="368" t="e">
        <f t="shared" si="18"/>
        <v>#DIV/0!</v>
      </c>
      <c r="E1217" s="364"/>
    </row>
    <row r="1218" spans="1:5">
      <c r="A1218" s="387" t="s">
        <v>73</v>
      </c>
      <c r="B1218" s="367"/>
      <c r="C1218" s="367"/>
      <c r="D1218" s="368" t="e">
        <f t="shared" si="18"/>
        <v>#DIV/0!</v>
      </c>
      <c r="E1218" s="364"/>
    </row>
    <row r="1219" spans="1:5">
      <c r="A1219" s="387" t="s">
        <v>996</v>
      </c>
      <c r="B1219" s="367">
        <v>248</v>
      </c>
      <c r="C1219" s="367">
        <v>370</v>
      </c>
      <c r="D1219" s="368">
        <f t="shared" si="18"/>
        <v>149.19354838709677</v>
      </c>
      <c r="E1219" s="364"/>
    </row>
    <row r="1220" spans="1:5">
      <c r="A1220" s="386" t="s">
        <v>997</v>
      </c>
      <c r="B1220" s="215">
        <f>SUM(B1221:B1225)</f>
        <v>742</v>
      </c>
      <c r="C1220" s="215">
        <f>SUM(C1221:C1225)</f>
        <v>670</v>
      </c>
      <c r="D1220" s="365">
        <f t="shared" si="18"/>
        <v>90.296495956873315</v>
      </c>
      <c r="E1220" s="364"/>
    </row>
    <row r="1221" spans="1:5">
      <c r="A1221" s="387" t="s">
        <v>64</v>
      </c>
      <c r="B1221" s="367">
        <v>264</v>
      </c>
      <c r="C1221" s="367">
        <v>270</v>
      </c>
      <c r="D1221" s="368">
        <f t="shared" ref="D1221:D1278" si="19">C1221/B1221*100</f>
        <v>102.27272727272727</v>
      </c>
      <c r="E1221" s="364"/>
    </row>
    <row r="1222" spans="1:5">
      <c r="A1222" s="387" t="s">
        <v>395</v>
      </c>
      <c r="B1222" s="367"/>
      <c r="C1222" s="367"/>
      <c r="D1222" s="368" t="e">
        <f t="shared" si="19"/>
        <v>#DIV/0!</v>
      </c>
      <c r="E1222" s="364"/>
    </row>
    <row r="1223" spans="1:5">
      <c r="A1223" s="387" t="s">
        <v>66</v>
      </c>
      <c r="B1223" s="367"/>
      <c r="C1223" s="367"/>
      <c r="D1223" s="368" t="e">
        <f t="shared" si="19"/>
        <v>#DIV/0!</v>
      </c>
      <c r="E1223" s="364"/>
    </row>
    <row r="1224" spans="1:5">
      <c r="A1224" s="387" t="s">
        <v>998</v>
      </c>
      <c r="B1224" s="367"/>
      <c r="C1224" s="367"/>
      <c r="D1224" s="368" t="e">
        <f t="shared" si="19"/>
        <v>#DIV/0!</v>
      </c>
      <c r="E1224" s="364"/>
    </row>
    <row r="1225" spans="1:5">
      <c r="A1225" s="387" t="s">
        <v>999</v>
      </c>
      <c r="B1225" s="367">
        <v>478</v>
      </c>
      <c r="C1225" s="367">
        <v>400</v>
      </c>
      <c r="D1225" s="368">
        <f t="shared" si="19"/>
        <v>83.682008368200826</v>
      </c>
      <c r="E1225" s="364"/>
    </row>
    <row r="1226" spans="1:5">
      <c r="A1226" s="386" t="s">
        <v>1000</v>
      </c>
      <c r="B1226" s="215">
        <f>SUM(B1227:B1231)</f>
        <v>0</v>
      </c>
      <c r="C1226" s="215">
        <f>SUM(C1227:C1231)</f>
        <v>0</v>
      </c>
      <c r="D1226" s="365" t="e">
        <f t="shared" si="19"/>
        <v>#DIV/0!</v>
      </c>
      <c r="E1226" s="364"/>
    </row>
    <row r="1227" spans="1:5">
      <c r="A1227" s="387" t="s">
        <v>64</v>
      </c>
      <c r="B1227" s="367"/>
      <c r="C1227" s="367"/>
      <c r="D1227" s="368" t="e">
        <f t="shared" si="19"/>
        <v>#DIV/0!</v>
      </c>
      <c r="E1227" s="364"/>
    </row>
    <row r="1228" spans="1:5">
      <c r="A1228" s="387" t="s">
        <v>65</v>
      </c>
      <c r="B1228" s="367"/>
      <c r="C1228" s="367"/>
      <c r="D1228" s="368" t="e">
        <f t="shared" si="19"/>
        <v>#DIV/0!</v>
      </c>
      <c r="E1228" s="364"/>
    </row>
    <row r="1229" spans="1:5">
      <c r="A1229" s="387" t="s">
        <v>66</v>
      </c>
      <c r="B1229" s="367"/>
      <c r="C1229" s="367"/>
      <c r="D1229" s="368" t="e">
        <f t="shared" si="19"/>
        <v>#DIV/0!</v>
      </c>
      <c r="E1229" s="364"/>
    </row>
    <row r="1230" spans="1:5">
      <c r="A1230" s="387" t="s">
        <v>1001</v>
      </c>
      <c r="B1230" s="367"/>
      <c r="C1230" s="367"/>
      <c r="D1230" s="368" t="e">
        <f t="shared" si="19"/>
        <v>#DIV/0!</v>
      </c>
      <c r="E1230" s="364"/>
    </row>
    <row r="1231" spans="1:5">
      <c r="A1231" s="387" t="s">
        <v>1002</v>
      </c>
      <c r="B1231" s="367"/>
      <c r="C1231" s="367"/>
      <c r="D1231" s="368" t="e">
        <f t="shared" si="19"/>
        <v>#DIV/0!</v>
      </c>
      <c r="E1231" s="364"/>
    </row>
    <row r="1232" spans="1:5">
      <c r="A1232" s="386" t="s">
        <v>1003</v>
      </c>
      <c r="B1232" s="215">
        <f>SUM(B1233:B1239)</f>
        <v>0</v>
      </c>
      <c r="C1232" s="215">
        <f>SUM(C1233:C1239)</f>
        <v>0</v>
      </c>
      <c r="D1232" s="365" t="e">
        <f t="shared" si="19"/>
        <v>#DIV/0!</v>
      </c>
      <c r="E1232" s="364"/>
    </row>
    <row r="1233" spans="1:5">
      <c r="A1233" s="387" t="s">
        <v>64</v>
      </c>
      <c r="B1233" s="367"/>
      <c r="C1233" s="367"/>
      <c r="D1233" s="368" t="e">
        <f t="shared" si="19"/>
        <v>#DIV/0!</v>
      </c>
      <c r="E1233" s="364"/>
    </row>
    <row r="1234" spans="1:5">
      <c r="A1234" s="387" t="s">
        <v>65</v>
      </c>
      <c r="B1234" s="367"/>
      <c r="C1234" s="367"/>
      <c r="D1234" s="368" t="e">
        <f t="shared" si="19"/>
        <v>#DIV/0!</v>
      </c>
      <c r="E1234" s="364"/>
    </row>
    <row r="1235" spans="1:5">
      <c r="A1235" s="387" t="s">
        <v>66</v>
      </c>
      <c r="B1235" s="367"/>
      <c r="C1235" s="367"/>
      <c r="D1235" s="368" t="e">
        <f t="shared" si="19"/>
        <v>#DIV/0!</v>
      </c>
      <c r="E1235" s="364"/>
    </row>
    <row r="1236" spans="1:5">
      <c r="A1236" s="387" t="s">
        <v>1004</v>
      </c>
      <c r="B1236" s="367"/>
      <c r="C1236" s="367"/>
      <c r="D1236" s="368" t="e">
        <f t="shared" si="19"/>
        <v>#DIV/0!</v>
      </c>
      <c r="E1236" s="364"/>
    </row>
    <row r="1237" spans="1:5">
      <c r="A1237" s="387" t="s">
        <v>1005</v>
      </c>
      <c r="B1237" s="367"/>
      <c r="C1237" s="367"/>
      <c r="D1237" s="368" t="e">
        <f t="shared" si="19"/>
        <v>#DIV/0!</v>
      </c>
      <c r="E1237" s="364"/>
    </row>
    <row r="1238" spans="1:5">
      <c r="A1238" s="387" t="s">
        <v>73</v>
      </c>
      <c r="B1238" s="367"/>
      <c r="C1238" s="367"/>
      <c r="D1238" s="368" t="e">
        <f t="shared" si="19"/>
        <v>#DIV/0!</v>
      </c>
      <c r="E1238" s="364"/>
    </row>
    <row r="1239" spans="1:5">
      <c r="A1239" s="387" t="s">
        <v>1006</v>
      </c>
      <c r="B1239" s="367"/>
      <c r="C1239" s="367"/>
      <c r="D1239" s="368" t="e">
        <f t="shared" si="19"/>
        <v>#DIV/0!</v>
      </c>
      <c r="E1239" s="364"/>
    </row>
    <row r="1240" spans="1:5">
      <c r="A1240" s="386" t="s">
        <v>1007</v>
      </c>
      <c r="B1240" s="215">
        <f>SUM(B1241:B1252)</f>
        <v>14</v>
      </c>
      <c r="C1240" s="215">
        <f>SUM(C1241:C1252)</f>
        <v>0</v>
      </c>
      <c r="D1240" s="365">
        <f t="shared" si="19"/>
        <v>0</v>
      </c>
      <c r="E1240" s="364"/>
    </row>
    <row r="1241" spans="1:5">
      <c r="A1241" s="387" t="s">
        <v>64</v>
      </c>
      <c r="B1241" s="367"/>
      <c r="C1241" s="367"/>
      <c r="D1241" s="368" t="e">
        <f t="shared" si="19"/>
        <v>#DIV/0!</v>
      </c>
      <c r="E1241" s="364"/>
    </row>
    <row r="1242" spans="1:5">
      <c r="A1242" s="387" t="s">
        <v>65</v>
      </c>
      <c r="B1242" s="367"/>
      <c r="C1242" s="367"/>
      <c r="D1242" s="368" t="e">
        <f t="shared" si="19"/>
        <v>#DIV/0!</v>
      </c>
      <c r="E1242" s="364"/>
    </row>
    <row r="1243" spans="1:5">
      <c r="A1243" s="387" t="s">
        <v>66</v>
      </c>
      <c r="B1243" s="367"/>
      <c r="C1243" s="367"/>
      <c r="D1243" s="368" t="e">
        <f t="shared" si="19"/>
        <v>#DIV/0!</v>
      </c>
      <c r="E1243" s="364"/>
    </row>
    <row r="1244" spans="1:5">
      <c r="A1244" s="387" t="s">
        <v>1008</v>
      </c>
      <c r="B1244" s="367"/>
      <c r="C1244" s="367"/>
      <c r="D1244" s="368" t="e">
        <f t="shared" si="19"/>
        <v>#DIV/0!</v>
      </c>
      <c r="E1244" s="364"/>
    </row>
    <row r="1245" spans="1:5">
      <c r="A1245" s="387" t="s">
        <v>1009</v>
      </c>
      <c r="B1245" s="367"/>
      <c r="C1245" s="367"/>
      <c r="D1245" s="368" t="e">
        <f t="shared" si="19"/>
        <v>#DIV/0!</v>
      </c>
      <c r="E1245" s="364"/>
    </row>
    <row r="1246" spans="1:5">
      <c r="A1246" s="387" t="s">
        <v>1010</v>
      </c>
      <c r="B1246" s="367"/>
      <c r="C1246" s="367"/>
      <c r="D1246" s="368" t="e">
        <f t="shared" si="19"/>
        <v>#DIV/0!</v>
      </c>
      <c r="E1246" s="364"/>
    </row>
    <row r="1247" spans="1:5">
      <c r="A1247" s="387" t="s">
        <v>1011</v>
      </c>
      <c r="B1247" s="367"/>
      <c r="C1247" s="367"/>
      <c r="D1247" s="368" t="e">
        <f t="shared" si="19"/>
        <v>#DIV/0!</v>
      </c>
      <c r="E1247" s="364"/>
    </row>
    <row r="1248" spans="1:5">
      <c r="A1248" s="387" t="s">
        <v>1012</v>
      </c>
      <c r="B1248" s="367"/>
      <c r="C1248" s="367"/>
      <c r="D1248" s="368" t="e">
        <f t="shared" si="19"/>
        <v>#DIV/0!</v>
      </c>
      <c r="E1248" s="364"/>
    </row>
    <row r="1249" spans="1:5">
      <c r="A1249" s="387" t="s">
        <v>1013</v>
      </c>
      <c r="B1249" s="367"/>
      <c r="C1249" s="367"/>
      <c r="D1249" s="368" t="e">
        <f t="shared" si="19"/>
        <v>#DIV/0!</v>
      </c>
      <c r="E1249" s="364"/>
    </row>
    <row r="1250" spans="1:5">
      <c r="A1250" s="387" t="s">
        <v>1014</v>
      </c>
      <c r="B1250" s="367"/>
      <c r="C1250" s="367"/>
      <c r="D1250" s="368" t="e">
        <f t="shared" si="19"/>
        <v>#DIV/0!</v>
      </c>
      <c r="E1250" s="364"/>
    </row>
    <row r="1251" spans="1:5">
      <c r="A1251" s="387" t="s">
        <v>1015</v>
      </c>
      <c r="B1251" s="367"/>
      <c r="C1251" s="367"/>
      <c r="D1251" s="368" t="e">
        <f t="shared" si="19"/>
        <v>#DIV/0!</v>
      </c>
      <c r="E1251" s="364"/>
    </row>
    <row r="1252" spans="1:5">
      <c r="A1252" s="387" t="s">
        <v>1016</v>
      </c>
      <c r="B1252" s="367">
        <v>14</v>
      </c>
      <c r="C1252" s="367"/>
      <c r="D1252" s="368">
        <f t="shared" si="19"/>
        <v>0</v>
      </c>
      <c r="E1252" s="364"/>
    </row>
    <row r="1253" spans="1:5">
      <c r="A1253" s="386" t="s">
        <v>1017</v>
      </c>
      <c r="B1253" s="215">
        <f>SUM(B1254:B1256)</f>
        <v>0</v>
      </c>
      <c r="C1253" s="215">
        <f>SUM(C1254:C1256)</f>
        <v>0</v>
      </c>
      <c r="D1253" s="365" t="e">
        <f t="shared" si="19"/>
        <v>#DIV/0!</v>
      </c>
      <c r="E1253" s="364"/>
    </row>
    <row r="1254" spans="1:5">
      <c r="A1254" s="387" t="s">
        <v>1018</v>
      </c>
      <c r="B1254" s="367"/>
      <c r="C1254" s="367"/>
      <c r="D1254" s="368" t="e">
        <f t="shared" si="19"/>
        <v>#DIV/0!</v>
      </c>
      <c r="E1254" s="364"/>
    </row>
    <row r="1255" spans="1:5">
      <c r="A1255" s="387" t="s">
        <v>1019</v>
      </c>
      <c r="B1255" s="367"/>
      <c r="C1255" s="367"/>
      <c r="D1255" s="368" t="e">
        <f t="shared" si="19"/>
        <v>#DIV/0!</v>
      </c>
      <c r="E1255" s="364"/>
    </row>
    <row r="1256" spans="1:5">
      <c r="A1256" s="387" t="s">
        <v>1020</v>
      </c>
      <c r="B1256" s="367"/>
      <c r="C1256" s="367"/>
      <c r="D1256" s="368" t="e">
        <f t="shared" si="19"/>
        <v>#DIV/0!</v>
      </c>
      <c r="E1256" s="364"/>
    </row>
    <row r="1257" spans="1:5">
      <c r="A1257" s="386" t="s">
        <v>1021</v>
      </c>
      <c r="B1257" s="215">
        <f>SUM(B1258:B1262)</f>
        <v>3187</v>
      </c>
      <c r="C1257" s="215">
        <f>SUM(C1258:C1262)</f>
        <v>0</v>
      </c>
      <c r="D1257" s="365">
        <f t="shared" si="19"/>
        <v>0</v>
      </c>
      <c r="E1257" s="364"/>
    </row>
    <row r="1258" spans="1:5">
      <c r="A1258" s="387" t="s">
        <v>1022</v>
      </c>
      <c r="B1258" s="367">
        <v>157</v>
      </c>
      <c r="C1258" s="367"/>
      <c r="D1258" s="368">
        <f t="shared" si="19"/>
        <v>0</v>
      </c>
      <c r="E1258" s="364"/>
    </row>
    <row r="1259" spans="1:5">
      <c r="A1259" s="387" t="s">
        <v>1023</v>
      </c>
      <c r="B1259" s="367">
        <v>2530</v>
      </c>
      <c r="C1259" s="367"/>
      <c r="D1259" s="368">
        <f t="shared" si="19"/>
        <v>0</v>
      </c>
      <c r="E1259" s="364"/>
    </row>
    <row r="1260" spans="1:5">
      <c r="A1260" s="387" t="s">
        <v>1024</v>
      </c>
      <c r="B1260" s="367">
        <v>500</v>
      </c>
      <c r="C1260" s="367"/>
      <c r="D1260" s="368">
        <f t="shared" si="19"/>
        <v>0</v>
      </c>
      <c r="E1260" s="364"/>
    </row>
    <row r="1261" spans="1:5">
      <c r="A1261" s="387" t="s">
        <v>1025</v>
      </c>
      <c r="B1261" s="367"/>
      <c r="C1261" s="367"/>
      <c r="D1261" s="368" t="e">
        <f t="shared" si="19"/>
        <v>#DIV/0!</v>
      </c>
      <c r="E1261" s="364"/>
    </row>
    <row r="1262" spans="1:5">
      <c r="A1262" s="387" t="s">
        <v>1026</v>
      </c>
      <c r="B1262" s="367"/>
      <c r="C1262" s="367"/>
      <c r="D1262" s="368" t="e">
        <f t="shared" si="19"/>
        <v>#DIV/0!</v>
      </c>
      <c r="E1262" s="364"/>
    </row>
    <row r="1263" spans="1:5">
      <c r="A1263" s="386" t="s">
        <v>1027</v>
      </c>
      <c r="B1263" s="379"/>
      <c r="C1263" s="379"/>
      <c r="D1263" s="365" t="e">
        <f t="shared" si="19"/>
        <v>#DIV/0!</v>
      </c>
      <c r="E1263" s="364"/>
    </row>
    <row r="1264" spans="1:5">
      <c r="A1264" s="388" t="s">
        <v>1028</v>
      </c>
      <c r="B1264" s="391"/>
      <c r="C1264" s="391"/>
      <c r="D1264" s="363" t="e">
        <f t="shared" si="19"/>
        <v>#DIV/0!</v>
      </c>
      <c r="E1264" s="364"/>
    </row>
    <row r="1265" spans="1:5">
      <c r="A1265" s="388" t="s">
        <v>1029</v>
      </c>
      <c r="B1265" s="214">
        <f>B1266</f>
        <v>2638</v>
      </c>
      <c r="C1265" s="214">
        <f>C1266</f>
        <v>2788</v>
      </c>
      <c r="D1265" s="363">
        <f t="shared" si="19"/>
        <v>105.68612585291888</v>
      </c>
      <c r="E1265" s="364"/>
    </row>
    <row r="1266" spans="1:5">
      <c r="A1266" s="386" t="s">
        <v>1030</v>
      </c>
      <c r="B1266" s="215">
        <f>SUM(B1267:B1270)</f>
        <v>2638</v>
      </c>
      <c r="C1266" s="215">
        <f>SUM(C1267:C1270)</f>
        <v>2788</v>
      </c>
      <c r="D1266" s="365">
        <f t="shared" si="19"/>
        <v>105.68612585291888</v>
      </c>
      <c r="E1266" s="364"/>
    </row>
    <row r="1267" spans="1:5">
      <c r="A1267" s="387" t="s">
        <v>1031</v>
      </c>
      <c r="B1267" s="367">
        <v>2638</v>
      </c>
      <c r="C1267" s="367">
        <v>2788</v>
      </c>
      <c r="D1267" s="368">
        <f t="shared" si="19"/>
        <v>105.68612585291888</v>
      </c>
      <c r="E1267" s="364"/>
    </row>
    <row r="1268" spans="1:5">
      <c r="A1268" s="387" t="s">
        <v>1032</v>
      </c>
      <c r="B1268" s="367"/>
      <c r="C1268" s="367"/>
      <c r="D1268" s="368" t="e">
        <f t="shared" si="19"/>
        <v>#DIV/0!</v>
      </c>
      <c r="E1268" s="364"/>
    </row>
    <row r="1269" spans="1:5">
      <c r="A1269" s="387" t="s">
        <v>1033</v>
      </c>
      <c r="B1269" s="367"/>
      <c r="C1269" s="367"/>
      <c r="D1269" s="368" t="e">
        <f t="shared" si="19"/>
        <v>#DIV/0!</v>
      </c>
      <c r="E1269" s="364"/>
    </row>
    <row r="1270" spans="1:5">
      <c r="A1270" s="387" t="s">
        <v>1034</v>
      </c>
      <c r="B1270" s="367"/>
      <c r="C1270" s="367"/>
      <c r="D1270" s="368" t="e">
        <f t="shared" si="19"/>
        <v>#DIV/0!</v>
      </c>
      <c r="E1270" s="364"/>
    </row>
    <row r="1271" spans="1:5">
      <c r="A1271" s="214" t="s">
        <v>1035</v>
      </c>
      <c r="B1271" s="214">
        <f>B1272</f>
        <v>9</v>
      </c>
      <c r="C1271" s="214">
        <f>C1272</f>
        <v>0</v>
      </c>
      <c r="D1271" s="363">
        <f t="shared" si="19"/>
        <v>0</v>
      </c>
      <c r="E1271" s="364"/>
    </row>
    <row r="1272" spans="1:5">
      <c r="A1272" s="215" t="s">
        <v>1036</v>
      </c>
      <c r="B1272" s="379">
        <v>9</v>
      </c>
      <c r="C1272" s="379"/>
      <c r="D1272" s="382">
        <f t="shared" si="19"/>
        <v>0</v>
      </c>
      <c r="E1272" s="383"/>
    </row>
    <row r="1273" spans="1:5">
      <c r="A1273" s="214" t="s">
        <v>1037</v>
      </c>
      <c r="B1273" s="392">
        <f>B1274+B1275</f>
        <v>2736</v>
      </c>
      <c r="C1273" s="392">
        <f>C1274+C1275</f>
        <v>500</v>
      </c>
      <c r="D1273" s="393">
        <f t="shared" si="19"/>
        <v>18.274853801169591</v>
      </c>
      <c r="E1273" s="394"/>
    </row>
    <row r="1274" spans="1:5">
      <c r="A1274" s="215" t="s">
        <v>1038</v>
      </c>
      <c r="B1274" s="395"/>
      <c r="C1274" s="395"/>
      <c r="D1274" s="396" t="e">
        <f t="shared" si="19"/>
        <v>#DIV/0!</v>
      </c>
      <c r="E1274" s="394"/>
    </row>
    <row r="1275" spans="1:5">
      <c r="A1275" s="215" t="s">
        <v>885</v>
      </c>
      <c r="B1275" s="395">
        <v>2736</v>
      </c>
      <c r="C1275" s="395">
        <v>500</v>
      </c>
      <c r="D1275" s="396">
        <f t="shared" si="19"/>
        <v>18.274853801169591</v>
      </c>
      <c r="E1275" s="394"/>
    </row>
    <row r="1276" spans="1:5">
      <c r="A1276" s="389"/>
      <c r="B1276" s="397"/>
      <c r="C1276" s="397"/>
      <c r="D1276" s="398"/>
      <c r="E1276" s="394"/>
    </row>
    <row r="1277" spans="1:5">
      <c r="A1277" s="389"/>
      <c r="B1277" s="397"/>
      <c r="C1277" s="397"/>
      <c r="D1277" s="398"/>
      <c r="E1277" s="394"/>
    </row>
    <row r="1278" spans="1:5">
      <c r="A1278" s="309" t="s">
        <v>1039</v>
      </c>
      <c r="B1278" s="392">
        <f>B5+B250+B253+B265+B356+B409+B463+B520+B640+B712+B785+B804+B915+B979+B1045+B1065+B1080+B1090+B1134+B1154+B1207+B1264+B1265+B1271+B1273</f>
        <v>443026</v>
      </c>
      <c r="C1278" s="392">
        <f>C5+C250+C253+C265+C356+C409+C463+C520+C640+C712+C785+C804+C915+C979+C1045+C1065+C1080+C1090+C1134+C1154+C1207+C1264+C1265+C1271+C1273</f>
        <v>369812</v>
      </c>
      <c r="D1278" s="393">
        <f t="shared" si="19"/>
        <v>83.474107614451526</v>
      </c>
      <c r="E1278" s="394"/>
    </row>
  </sheetData>
  <sheetProtection password="CC1D" sheet="1" objects="1"/>
  <mergeCells count="1">
    <mergeCell ref="A2:E2"/>
  </mergeCells>
  <phoneticPr fontId="19" type="noConversion"/>
  <printOptions horizontalCentered="1"/>
  <pageMargins left="0.31388888888888899" right="0.31388888888888899" top="0.35416666666666702" bottom="0.35416666666666702" header="0.31388888888888899" footer="0.31388888888888899"/>
  <pageSetup paperSize="9" scale="80" orientation="portrait"/>
</worksheet>
</file>

<file path=xl/worksheets/sheet5.xml><?xml version="1.0" encoding="utf-8"?>
<worksheet xmlns="http://schemas.openxmlformats.org/spreadsheetml/2006/main" xmlns:r="http://schemas.openxmlformats.org/officeDocument/2006/relationships">
  <dimension ref="A1:F109"/>
  <sheetViews>
    <sheetView showGridLines="0" showZeros="0" workbookViewId="0">
      <pane ySplit="5" topLeftCell="A76" activePane="bottomLeft" state="frozen"/>
      <selection pane="bottomLeft" activeCell="A4" sqref="A4:C73"/>
    </sheetView>
  </sheetViews>
  <sheetFormatPr defaultColWidth="9" defaultRowHeight="14.25"/>
  <cols>
    <col min="1" max="1" width="50.125" style="302" customWidth="1"/>
    <col min="2" max="2" width="20.5" style="303" customWidth="1"/>
    <col min="3" max="3" width="16.625" style="303" customWidth="1"/>
    <col min="4" max="4" width="43.625" style="302" customWidth="1"/>
    <col min="5" max="5" width="19.5" style="303" customWidth="1"/>
    <col min="6" max="6" width="16.625" style="303" customWidth="1"/>
    <col min="7" max="16384" width="9" style="302"/>
  </cols>
  <sheetData>
    <row r="1" spans="1:6" ht="18" customHeight="1">
      <c r="A1" s="300" t="s">
        <v>1040</v>
      </c>
      <c r="B1" s="304"/>
    </row>
    <row r="2" spans="1:6" s="300" customFormat="1" ht="20.25">
      <c r="A2" s="417" t="s">
        <v>1041</v>
      </c>
      <c r="B2" s="417"/>
      <c r="C2" s="417"/>
      <c r="D2" s="417"/>
      <c r="E2" s="417"/>
      <c r="F2" s="417"/>
    </row>
    <row r="3" spans="1:6" ht="20.25" customHeight="1">
      <c r="A3" s="300"/>
      <c r="B3" s="304"/>
      <c r="F3" s="305" t="s">
        <v>26</v>
      </c>
    </row>
    <row r="4" spans="1:6" ht="31.5" customHeight="1">
      <c r="A4" s="421" t="s">
        <v>1042</v>
      </c>
      <c r="B4" s="422"/>
      <c r="C4" s="423"/>
      <c r="D4" s="421" t="s">
        <v>1043</v>
      </c>
      <c r="E4" s="422"/>
      <c r="F4" s="423"/>
    </row>
    <row r="5" spans="1:6" ht="21.95" customHeight="1">
      <c r="A5" s="306" t="s">
        <v>60</v>
      </c>
      <c r="B5" s="307" t="s">
        <v>28</v>
      </c>
      <c r="C5" s="306" t="s">
        <v>29</v>
      </c>
      <c r="D5" s="306" t="s">
        <v>60</v>
      </c>
      <c r="E5" s="307" t="s">
        <v>28</v>
      </c>
      <c r="F5" s="306" t="s">
        <v>29</v>
      </c>
    </row>
    <row r="6" spans="1:6" ht="20.100000000000001" customHeight="1">
      <c r="A6" s="308" t="s">
        <v>1044</v>
      </c>
      <c r="B6" s="309">
        <f>表一!B33</f>
        <v>51601</v>
      </c>
      <c r="C6" s="310">
        <f>表一!C33</f>
        <v>52500</v>
      </c>
      <c r="D6" s="308" t="s">
        <v>1045</v>
      </c>
      <c r="E6" s="309">
        <f>表二!B1278</f>
        <v>443026</v>
      </c>
      <c r="F6" s="310">
        <f>表二!C1278</f>
        <v>369812</v>
      </c>
    </row>
    <row r="7" spans="1:6" ht="20.100000000000001" customHeight="1">
      <c r="A7" s="311" t="s">
        <v>1046</v>
      </c>
      <c r="B7" s="312">
        <f>B8+B76+B77+B81+B82+B83+B84</f>
        <v>438854</v>
      </c>
      <c r="C7" s="312">
        <f>C8+C76+C77+C81+C82+C83+C84</f>
        <v>352500</v>
      </c>
      <c r="D7" s="311" t="s">
        <v>1047</v>
      </c>
      <c r="E7" s="312">
        <f>E8+E77+E78+E79+E80+E81+E82+E83</f>
        <v>47429</v>
      </c>
      <c r="F7" s="312">
        <f>F8+F77+F78+F79+F80+F81+F82+F83</f>
        <v>35188</v>
      </c>
    </row>
    <row r="8" spans="1:6" ht="20.100000000000001" customHeight="1">
      <c r="A8" s="313" t="s">
        <v>1048</v>
      </c>
      <c r="B8" s="314">
        <f>B9+B16+B52</f>
        <v>293833</v>
      </c>
      <c r="C8" s="314">
        <f>C9+C16+C52</f>
        <v>280500</v>
      </c>
      <c r="D8" s="313" t="s">
        <v>1049</v>
      </c>
      <c r="E8" s="314">
        <f>E9+E10</f>
        <v>498</v>
      </c>
      <c r="F8" s="314">
        <f>F9+F10</f>
        <v>1000</v>
      </c>
    </row>
    <row r="9" spans="1:6" ht="20.100000000000001" customHeight="1">
      <c r="A9" s="315" t="s">
        <v>1050</v>
      </c>
      <c r="B9" s="316">
        <f>SUM(B10:B15)</f>
        <v>3698</v>
      </c>
      <c r="C9" s="316">
        <f>SUM(C10:C15)</f>
        <v>3698</v>
      </c>
      <c r="D9" s="315" t="s">
        <v>1051</v>
      </c>
      <c r="E9" s="317">
        <v>146</v>
      </c>
      <c r="F9" s="318">
        <v>146</v>
      </c>
    </row>
    <row r="10" spans="1:6" ht="20.100000000000001" customHeight="1">
      <c r="A10" s="319" t="s">
        <v>1052</v>
      </c>
      <c r="B10" s="321">
        <v>182</v>
      </c>
      <c r="C10" s="321">
        <v>182</v>
      </c>
      <c r="D10" s="315" t="s">
        <v>1053</v>
      </c>
      <c r="E10" s="317">
        <v>352</v>
      </c>
      <c r="F10" s="318">
        <v>854</v>
      </c>
    </row>
    <row r="11" spans="1:6" ht="20.100000000000001" customHeight="1">
      <c r="A11" s="319" t="s">
        <v>1054</v>
      </c>
      <c r="B11" s="321">
        <v>453</v>
      </c>
      <c r="C11" s="321">
        <v>453</v>
      </c>
      <c r="D11" s="322"/>
      <c r="E11" s="323"/>
      <c r="F11" s="324"/>
    </row>
    <row r="12" spans="1:6" ht="20.100000000000001" customHeight="1">
      <c r="A12" s="319" t="s">
        <v>1055</v>
      </c>
      <c r="B12" s="321">
        <v>2200</v>
      </c>
      <c r="C12" s="321">
        <v>2200</v>
      </c>
      <c r="D12" s="322" t="s">
        <v>0</v>
      </c>
      <c r="E12" s="323"/>
      <c r="F12" s="324"/>
    </row>
    <row r="13" spans="1:6" ht="20.100000000000001" customHeight="1">
      <c r="A13" s="319" t="s">
        <v>1056</v>
      </c>
      <c r="B13" s="321"/>
      <c r="C13" s="321"/>
      <c r="D13" s="322" t="s">
        <v>0</v>
      </c>
      <c r="E13" s="323"/>
      <c r="F13" s="324"/>
    </row>
    <row r="14" spans="1:6" ht="20.100000000000001" customHeight="1">
      <c r="A14" s="319" t="s">
        <v>1057</v>
      </c>
      <c r="B14" s="321">
        <v>863</v>
      </c>
      <c r="C14" s="321">
        <v>863</v>
      </c>
      <c r="D14" s="322" t="s">
        <v>0</v>
      </c>
      <c r="E14" s="323"/>
      <c r="F14" s="324"/>
    </row>
    <row r="15" spans="1:6" ht="20.100000000000001" customHeight="1">
      <c r="A15" s="319" t="s">
        <v>1058</v>
      </c>
      <c r="B15" s="320"/>
      <c r="C15" s="321"/>
      <c r="D15" s="322" t="s">
        <v>0</v>
      </c>
      <c r="E15" s="323"/>
      <c r="F15" s="324"/>
    </row>
    <row r="16" spans="1:6" ht="20.100000000000001" customHeight="1">
      <c r="A16" s="325" t="s">
        <v>1059</v>
      </c>
      <c r="B16" s="316">
        <f>SUM(B17:B51)</f>
        <v>233055</v>
      </c>
      <c r="C16" s="316">
        <f>SUM(C17:C51)</f>
        <v>233802</v>
      </c>
      <c r="D16" s="322" t="s">
        <v>0</v>
      </c>
      <c r="E16" s="323"/>
      <c r="F16" s="324"/>
    </row>
    <row r="17" spans="1:6" ht="20.100000000000001" customHeight="1">
      <c r="A17" s="319" t="s">
        <v>1060</v>
      </c>
      <c r="B17" s="320"/>
      <c r="C17" s="321"/>
      <c r="D17" s="322" t="s">
        <v>0</v>
      </c>
      <c r="E17" s="323"/>
      <c r="F17" s="324"/>
    </row>
    <row r="18" spans="1:6" ht="20.100000000000001" customHeight="1">
      <c r="A18" s="326" t="s">
        <v>1061</v>
      </c>
      <c r="B18" s="320">
        <v>32576</v>
      </c>
      <c r="C18" s="321">
        <v>32576</v>
      </c>
      <c r="D18" s="322" t="s">
        <v>0</v>
      </c>
      <c r="E18" s="323"/>
      <c r="F18" s="324"/>
    </row>
    <row r="19" spans="1:6" ht="20.100000000000001" customHeight="1">
      <c r="A19" s="327" t="s">
        <v>1062</v>
      </c>
      <c r="B19" s="320">
        <v>14976</v>
      </c>
      <c r="C19" s="321">
        <v>13478</v>
      </c>
      <c r="D19" s="322" t="s">
        <v>0</v>
      </c>
      <c r="E19" s="323"/>
      <c r="F19" s="324"/>
    </row>
    <row r="20" spans="1:6" ht="20.100000000000001" customHeight="1">
      <c r="A20" s="327" t="s">
        <v>1063</v>
      </c>
      <c r="B20" s="320">
        <v>38307</v>
      </c>
      <c r="C20" s="321">
        <v>45000</v>
      </c>
      <c r="D20" s="322" t="s">
        <v>0</v>
      </c>
      <c r="E20" s="323"/>
      <c r="F20" s="324"/>
    </row>
    <row r="21" spans="1:6" ht="20.100000000000001" customHeight="1">
      <c r="A21" s="327" t="s">
        <v>1064</v>
      </c>
      <c r="B21" s="320"/>
      <c r="C21" s="321"/>
      <c r="D21" s="322" t="s">
        <v>0</v>
      </c>
      <c r="E21" s="323"/>
      <c r="F21" s="324"/>
    </row>
    <row r="22" spans="1:6" ht="20.100000000000001" customHeight="1">
      <c r="A22" s="327" t="s">
        <v>1065</v>
      </c>
      <c r="B22" s="320"/>
      <c r="C22" s="321"/>
      <c r="D22" s="322" t="s">
        <v>0</v>
      </c>
      <c r="E22" s="323"/>
      <c r="F22" s="324"/>
    </row>
    <row r="23" spans="1:6" ht="20.100000000000001" customHeight="1">
      <c r="A23" s="327" t="s">
        <v>1066</v>
      </c>
      <c r="B23" s="320">
        <v>3761</v>
      </c>
      <c r="C23" s="321">
        <v>2900</v>
      </c>
      <c r="D23" s="117" t="s">
        <v>0</v>
      </c>
      <c r="E23" s="168"/>
      <c r="F23" s="324"/>
    </row>
    <row r="24" spans="1:6" ht="20.100000000000001" customHeight="1">
      <c r="A24" s="327" t="s">
        <v>1067</v>
      </c>
      <c r="B24" s="320">
        <v>121</v>
      </c>
      <c r="C24" s="321">
        <v>101</v>
      </c>
      <c r="D24" s="117" t="s">
        <v>0</v>
      </c>
      <c r="E24" s="168"/>
      <c r="F24" s="324"/>
    </row>
    <row r="25" spans="1:6" ht="20.100000000000001" customHeight="1">
      <c r="A25" s="327" t="s">
        <v>1068</v>
      </c>
      <c r="B25" s="320">
        <v>26274</v>
      </c>
      <c r="C25" s="321">
        <v>26274</v>
      </c>
      <c r="D25" s="328" t="s">
        <v>0</v>
      </c>
      <c r="E25" s="329"/>
      <c r="F25" s="324"/>
    </row>
    <row r="26" spans="1:6" ht="20.100000000000001" customHeight="1">
      <c r="A26" s="327" t="s">
        <v>1069</v>
      </c>
      <c r="B26" s="320"/>
      <c r="C26" s="321"/>
      <c r="D26" s="117" t="s">
        <v>0</v>
      </c>
      <c r="E26" s="168"/>
      <c r="F26" s="324"/>
    </row>
    <row r="27" spans="1:6" ht="20.100000000000001" customHeight="1">
      <c r="A27" s="327" t="s">
        <v>1070</v>
      </c>
      <c r="B27" s="320">
        <v>25</v>
      </c>
      <c r="C27" s="321">
        <v>25</v>
      </c>
      <c r="D27" s="117" t="s">
        <v>0</v>
      </c>
      <c r="E27" s="168"/>
      <c r="F27" s="324"/>
    </row>
    <row r="28" spans="1:6" ht="20.100000000000001" customHeight="1">
      <c r="A28" s="327" t="s">
        <v>1071</v>
      </c>
      <c r="B28" s="320"/>
      <c r="C28" s="321"/>
      <c r="D28" s="117" t="s">
        <v>0</v>
      </c>
      <c r="E28" s="168"/>
      <c r="F28" s="324"/>
    </row>
    <row r="29" spans="1:6" ht="20.100000000000001" customHeight="1">
      <c r="A29" s="327" t="s">
        <v>1072</v>
      </c>
      <c r="B29" s="320">
        <v>1422</v>
      </c>
      <c r="C29" s="321">
        <v>1422</v>
      </c>
      <c r="D29" s="117" t="s">
        <v>0</v>
      </c>
      <c r="E29" s="168"/>
      <c r="F29" s="324"/>
    </row>
    <row r="30" spans="1:6" ht="20.100000000000001" customHeight="1">
      <c r="A30" s="330" t="s">
        <v>1073</v>
      </c>
      <c r="B30" s="320">
        <v>12</v>
      </c>
      <c r="C30" s="321"/>
      <c r="D30" s="117" t="s">
        <v>0</v>
      </c>
      <c r="E30" s="168"/>
      <c r="F30" s="324"/>
    </row>
    <row r="31" spans="1:6" ht="20.100000000000001" customHeight="1">
      <c r="A31" s="330" t="s">
        <v>1074</v>
      </c>
      <c r="B31" s="320"/>
      <c r="C31" s="321"/>
      <c r="D31" s="117" t="s">
        <v>0</v>
      </c>
      <c r="E31" s="168"/>
      <c r="F31" s="324"/>
    </row>
    <row r="32" spans="1:6" ht="20.100000000000001" customHeight="1">
      <c r="A32" s="330" t="s">
        <v>1075</v>
      </c>
      <c r="B32" s="320"/>
      <c r="C32" s="321"/>
      <c r="D32" s="117" t="s">
        <v>0</v>
      </c>
      <c r="E32" s="168"/>
      <c r="F32" s="324"/>
    </row>
    <row r="33" spans="1:6" ht="20.100000000000001" customHeight="1">
      <c r="A33" s="330" t="s">
        <v>1076</v>
      </c>
      <c r="B33" s="320">
        <v>293</v>
      </c>
      <c r="C33" s="321">
        <v>290</v>
      </c>
      <c r="D33" s="117" t="s">
        <v>0</v>
      </c>
      <c r="E33" s="168"/>
      <c r="F33" s="324"/>
    </row>
    <row r="34" spans="1:6" ht="20.100000000000001" customHeight="1">
      <c r="A34" s="330" t="s">
        <v>1077</v>
      </c>
      <c r="B34" s="320">
        <v>8167</v>
      </c>
      <c r="C34" s="321">
        <v>10000</v>
      </c>
      <c r="D34" s="322" t="s">
        <v>0</v>
      </c>
      <c r="E34" s="323"/>
      <c r="F34" s="324"/>
    </row>
    <row r="35" spans="1:6" ht="20.100000000000001" customHeight="1">
      <c r="A35" s="330" t="s">
        <v>1078</v>
      </c>
      <c r="B35" s="320"/>
      <c r="C35" s="321"/>
      <c r="D35" s="322" t="s">
        <v>0</v>
      </c>
      <c r="E35" s="323"/>
      <c r="F35" s="324"/>
    </row>
    <row r="36" spans="1:6" ht="20.100000000000001" customHeight="1">
      <c r="A36" s="330" t="s">
        <v>1079</v>
      </c>
      <c r="B36" s="320">
        <v>515</v>
      </c>
      <c r="C36" s="321">
        <v>515</v>
      </c>
      <c r="D36" s="322" t="s">
        <v>0</v>
      </c>
      <c r="E36" s="323"/>
      <c r="F36" s="324"/>
    </row>
    <row r="37" spans="1:6" ht="20.100000000000001" customHeight="1">
      <c r="A37" s="330" t="s">
        <v>1080</v>
      </c>
      <c r="B37" s="320">
        <v>34133</v>
      </c>
      <c r="C37" s="321">
        <v>29405</v>
      </c>
      <c r="D37" s="322" t="s">
        <v>0</v>
      </c>
      <c r="E37" s="323"/>
      <c r="F37" s="324"/>
    </row>
    <row r="38" spans="1:6" ht="20.100000000000001" customHeight="1">
      <c r="A38" s="330" t="s">
        <v>1081</v>
      </c>
      <c r="B38" s="320">
        <v>18006</v>
      </c>
      <c r="C38" s="321">
        <v>18006</v>
      </c>
      <c r="D38" s="322" t="s">
        <v>0</v>
      </c>
      <c r="E38" s="323"/>
      <c r="F38" s="324"/>
    </row>
    <row r="39" spans="1:6" ht="20.100000000000001" customHeight="1">
      <c r="A39" s="330" t="s">
        <v>1082</v>
      </c>
      <c r="B39" s="320">
        <v>1458</v>
      </c>
      <c r="C39" s="321">
        <v>1458</v>
      </c>
      <c r="D39" s="322" t="s">
        <v>0</v>
      </c>
      <c r="E39" s="323"/>
      <c r="F39" s="324"/>
    </row>
    <row r="40" spans="1:6" ht="20.100000000000001" customHeight="1">
      <c r="A40" s="330" t="s">
        <v>1083</v>
      </c>
      <c r="B40" s="320"/>
      <c r="C40" s="321"/>
      <c r="D40" s="322" t="s">
        <v>0</v>
      </c>
      <c r="E40" s="323"/>
      <c r="F40" s="324"/>
    </row>
    <row r="41" spans="1:6" ht="20.100000000000001" customHeight="1">
      <c r="A41" s="330" t="s">
        <v>1084</v>
      </c>
      <c r="B41" s="320">
        <v>45797</v>
      </c>
      <c r="C41" s="321">
        <v>45797</v>
      </c>
      <c r="D41" s="322" t="s">
        <v>0</v>
      </c>
      <c r="E41" s="323"/>
      <c r="F41" s="324"/>
    </row>
    <row r="42" spans="1:6" ht="20.100000000000001" customHeight="1">
      <c r="A42" s="330" t="s">
        <v>1085</v>
      </c>
      <c r="B42" s="320">
        <v>2744</v>
      </c>
      <c r="C42" s="321">
        <v>2744</v>
      </c>
      <c r="D42" s="322" t="s">
        <v>0</v>
      </c>
      <c r="E42" s="323"/>
      <c r="F42" s="324"/>
    </row>
    <row r="43" spans="1:6" ht="20.100000000000001" customHeight="1">
      <c r="A43" s="330" t="s">
        <v>1086</v>
      </c>
      <c r="B43" s="320"/>
      <c r="C43" s="321"/>
      <c r="D43" s="322" t="s">
        <v>0</v>
      </c>
      <c r="E43" s="323"/>
      <c r="F43" s="324"/>
    </row>
    <row r="44" spans="1:6" ht="20.100000000000001" customHeight="1">
      <c r="A44" s="330" t="s">
        <v>1087</v>
      </c>
      <c r="B44" s="320"/>
      <c r="C44" s="321"/>
      <c r="D44" s="322" t="s">
        <v>0</v>
      </c>
      <c r="E44" s="323"/>
      <c r="F44" s="324"/>
    </row>
    <row r="45" spans="1:6" ht="20.100000000000001" customHeight="1">
      <c r="A45" s="330" t="s">
        <v>1088</v>
      </c>
      <c r="B45" s="320"/>
      <c r="C45" s="321"/>
      <c r="D45" s="322" t="s">
        <v>0</v>
      </c>
      <c r="E45" s="323"/>
      <c r="F45" s="324"/>
    </row>
    <row r="46" spans="1:6" ht="20.100000000000001" customHeight="1">
      <c r="A46" s="330" t="s">
        <v>1089</v>
      </c>
      <c r="B46" s="320"/>
      <c r="C46" s="321"/>
      <c r="D46" s="322" t="s">
        <v>0</v>
      </c>
      <c r="E46" s="323"/>
      <c r="F46" s="324"/>
    </row>
    <row r="47" spans="1:6" ht="20.100000000000001" customHeight="1">
      <c r="A47" s="330" t="s">
        <v>1090</v>
      </c>
      <c r="B47" s="320">
        <v>3811</v>
      </c>
      <c r="C47" s="321">
        <v>3811</v>
      </c>
      <c r="D47" s="322" t="s">
        <v>0</v>
      </c>
      <c r="E47" s="323"/>
      <c r="F47" s="324"/>
    </row>
    <row r="48" spans="1:6" ht="20.100000000000001" customHeight="1">
      <c r="A48" s="330" t="s">
        <v>1091</v>
      </c>
      <c r="B48" s="320"/>
      <c r="C48" s="321"/>
      <c r="D48" s="117" t="s">
        <v>0</v>
      </c>
      <c r="E48" s="168"/>
      <c r="F48" s="324"/>
    </row>
    <row r="49" spans="1:6" ht="20.100000000000001" customHeight="1">
      <c r="A49" s="330" t="s">
        <v>1092</v>
      </c>
      <c r="B49" s="320"/>
      <c r="C49" s="321"/>
      <c r="D49" s="117"/>
      <c r="E49" s="168"/>
      <c r="F49" s="324"/>
    </row>
    <row r="50" spans="1:6" ht="20.100000000000001" customHeight="1">
      <c r="A50" s="330" t="s">
        <v>1093</v>
      </c>
      <c r="B50" s="320">
        <v>657</v>
      </c>
      <c r="C50" s="321"/>
      <c r="D50" s="117" t="s">
        <v>0</v>
      </c>
      <c r="E50" s="168"/>
      <c r="F50" s="324"/>
    </row>
    <row r="51" spans="1:6" ht="20.100000000000001" customHeight="1">
      <c r="A51" s="327" t="s">
        <v>1094</v>
      </c>
      <c r="B51" s="320"/>
      <c r="C51" s="321"/>
      <c r="D51" s="117" t="s">
        <v>0</v>
      </c>
      <c r="E51" s="168"/>
      <c r="F51" s="324"/>
    </row>
    <row r="52" spans="1:6" ht="20.100000000000001" customHeight="1">
      <c r="A52" s="75" t="s">
        <v>1095</v>
      </c>
      <c r="B52" s="331">
        <f>SUM(B53:B73)</f>
        <v>57080</v>
      </c>
      <c r="C52" s="331">
        <f>SUM(C53:C73)</f>
        <v>43000</v>
      </c>
      <c r="D52" s="117" t="s">
        <v>0</v>
      </c>
      <c r="E52" s="168"/>
      <c r="F52" s="324"/>
    </row>
    <row r="53" spans="1:6" ht="20.100000000000001" customHeight="1">
      <c r="A53" s="327" t="s">
        <v>1096</v>
      </c>
      <c r="B53" s="332">
        <v>329</v>
      </c>
      <c r="C53" s="333"/>
      <c r="D53" s="117" t="s">
        <v>0</v>
      </c>
      <c r="E53" s="168"/>
      <c r="F53" s="324"/>
    </row>
    <row r="54" spans="1:6" ht="20.100000000000001" customHeight="1">
      <c r="A54" s="327" t="s">
        <v>1097</v>
      </c>
      <c r="B54" s="332"/>
      <c r="C54" s="333"/>
      <c r="D54" s="117"/>
      <c r="E54" s="168"/>
      <c r="F54" s="324"/>
    </row>
    <row r="55" spans="1:6" ht="20.100000000000001" customHeight="1">
      <c r="A55" s="327" t="s">
        <v>1098</v>
      </c>
      <c r="B55" s="332"/>
      <c r="C55" s="333"/>
      <c r="D55" s="117"/>
      <c r="E55" s="168"/>
      <c r="F55" s="324"/>
    </row>
    <row r="56" spans="1:6" ht="20.100000000000001" customHeight="1">
      <c r="A56" s="327" t="s">
        <v>1099</v>
      </c>
      <c r="B56" s="332"/>
      <c r="C56" s="333"/>
      <c r="D56" s="117"/>
      <c r="E56" s="323"/>
      <c r="F56" s="324"/>
    </row>
    <row r="57" spans="1:6" ht="20.100000000000001" customHeight="1">
      <c r="A57" s="327" t="s">
        <v>1100</v>
      </c>
      <c r="B57" s="332">
        <v>10032</v>
      </c>
      <c r="C57" s="333">
        <v>10000</v>
      </c>
      <c r="D57" s="117"/>
      <c r="E57" s="323"/>
      <c r="F57" s="324"/>
    </row>
    <row r="58" spans="1:6" ht="20.100000000000001" customHeight="1">
      <c r="A58" s="327" t="s">
        <v>1101</v>
      </c>
      <c r="B58" s="332">
        <v>884</v>
      </c>
      <c r="C58" s="333">
        <v>500</v>
      </c>
      <c r="D58" s="117"/>
      <c r="E58" s="323"/>
      <c r="F58" s="324"/>
    </row>
    <row r="59" spans="1:6" ht="20.100000000000001" customHeight="1">
      <c r="A59" s="327" t="s">
        <v>1102</v>
      </c>
      <c r="B59" s="332"/>
      <c r="C59" s="333"/>
      <c r="D59" s="117"/>
      <c r="E59" s="323"/>
      <c r="F59" s="324"/>
    </row>
    <row r="60" spans="1:6" ht="19.5" customHeight="1">
      <c r="A60" s="327" t="s">
        <v>1103</v>
      </c>
      <c r="B60" s="332">
        <v>3232</v>
      </c>
      <c r="C60" s="333">
        <v>3000</v>
      </c>
      <c r="D60" s="117"/>
      <c r="E60" s="334"/>
      <c r="F60" s="335"/>
    </row>
    <row r="61" spans="1:6" s="301" customFormat="1" ht="20.100000000000001" customHeight="1">
      <c r="A61" s="327" t="s">
        <v>1104</v>
      </c>
      <c r="B61" s="332">
        <v>2115</v>
      </c>
      <c r="C61" s="333">
        <v>2000</v>
      </c>
      <c r="D61" s="117"/>
      <c r="E61" s="334"/>
      <c r="F61" s="335"/>
    </row>
    <row r="62" spans="1:6" ht="20.100000000000001" customHeight="1">
      <c r="A62" s="327" t="s">
        <v>1105</v>
      </c>
      <c r="B62" s="332">
        <v>18088</v>
      </c>
      <c r="C62" s="333">
        <v>10000</v>
      </c>
      <c r="D62" s="117"/>
      <c r="E62" s="323"/>
      <c r="F62" s="324"/>
    </row>
    <row r="63" spans="1:6" ht="20.100000000000001" customHeight="1">
      <c r="A63" s="327" t="s">
        <v>1106</v>
      </c>
      <c r="B63" s="332">
        <v>2642</v>
      </c>
      <c r="C63" s="333">
        <v>3000</v>
      </c>
      <c r="D63" s="117"/>
      <c r="E63" s="323"/>
      <c r="F63" s="324"/>
    </row>
    <row r="64" spans="1:6" ht="20.100000000000001" customHeight="1">
      <c r="A64" s="327" t="s">
        <v>1107</v>
      </c>
      <c r="B64" s="332">
        <v>12128</v>
      </c>
      <c r="C64" s="333">
        <v>12000</v>
      </c>
      <c r="D64" s="117"/>
      <c r="E64" s="323"/>
      <c r="F64" s="324"/>
    </row>
    <row r="65" spans="1:6" ht="20.100000000000001" customHeight="1">
      <c r="A65" s="327" t="s">
        <v>1108</v>
      </c>
      <c r="B65" s="332">
        <v>1593</v>
      </c>
      <c r="C65" s="333">
        <v>1500</v>
      </c>
      <c r="D65" s="117"/>
      <c r="E65" s="323"/>
      <c r="F65" s="324"/>
    </row>
    <row r="66" spans="1:6" ht="20.100000000000001" customHeight="1">
      <c r="A66" s="327" t="s">
        <v>1109</v>
      </c>
      <c r="B66" s="332">
        <v>374</v>
      </c>
      <c r="C66" s="333"/>
      <c r="D66" s="117"/>
      <c r="E66" s="323"/>
      <c r="F66" s="324"/>
    </row>
    <row r="67" spans="1:6" ht="20.100000000000001" customHeight="1">
      <c r="A67" s="327" t="s">
        <v>1110</v>
      </c>
      <c r="B67" s="332">
        <v>310</v>
      </c>
      <c r="C67" s="333"/>
      <c r="D67" s="117"/>
      <c r="E67" s="323"/>
      <c r="F67" s="324"/>
    </row>
    <row r="68" spans="1:6" ht="20.100000000000001" customHeight="1">
      <c r="A68" s="327" t="s">
        <v>1111</v>
      </c>
      <c r="B68" s="332"/>
      <c r="C68" s="333"/>
      <c r="D68" s="117"/>
      <c r="E68" s="323"/>
      <c r="F68" s="324"/>
    </row>
    <row r="69" spans="1:6" ht="20.100000000000001" customHeight="1">
      <c r="A69" s="327" t="s">
        <v>1112</v>
      </c>
      <c r="B69" s="332"/>
      <c r="C69" s="333"/>
      <c r="D69" s="117"/>
      <c r="E69" s="323"/>
      <c r="F69" s="324"/>
    </row>
    <row r="70" spans="1:6" ht="20.100000000000001" customHeight="1">
      <c r="A70" s="327" t="s">
        <v>1113</v>
      </c>
      <c r="B70" s="332">
        <v>272</v>
      </c>
      <c r="C70" s="333">
        <v>1000</v>
      </c>
      <c r="D70" s="117"/>
      <c r="E70" s="323"/>
      <c r="F70" s="324"/>
    </row>
    <row r="71" spans="1:6" ht="20.100000000000001" customHeight="1">
      <c r="A71" s="327" t="s">
        <v>1114</v>
      </c>
      <c r="B71" s="332"/>
      <c r="C71" s="333"/>
      <c r="D71" s="117"/>
      <c r="E71" s="323"/>
      <c r="F71" s="324"/>
    </row>
    <row r="72" spans="1:6" ht="20.100000000000001" customHeight="1">
      <c r="A72" s="327" t="s">
        <v>1115</v>
      </c>
      <c r="B72" s="332">
        <v>2517</v>
      </c>
      <c r="C72" s="333"/>
      <c r="D72" s="336"/>
      <c r="E72" s="323"/>
      <c r="F72" s="324"/>
    </row>
    <row r="73" spans="1:6" ht="20.100000000000001" customHeight="1">
      <c r="A73" s="224" t="s">
        <v>1116</v>
      </c>
      <c r="B73" s="332">
        <v>2564</v>
      </c>
      <c r="C73" s="333"/>
      <c r="D73" s="336"/>
      <c r="E73" s="323"/>
      <c r="F73" s="324"/>
    </row>
    <row r="74" spans="1:6" ht="20.100000000000001" customHeight="1">
      <c r="A74" s="337"/>
      <c r="B74" s="323"/>
      <c r="C74" s="338"/>
      <c r="D74" s="336"/>
      <c r="E74" s="339"/>
      <c r="F74" s="324"/>
    </row>
    <row r="75" spans="1:6" ht="20.100000000000001" customHeight="1">
      <c r="A75" s="337"/>
      <c r="B75" s="340"/>
      <c r="C75" s="324"/>
      <c r="D75" s="336"/>
      <c r="E75" s="340"/>
      <c r="F75" s="324"/>
    </row>
    <row r="76" spans="1:6" ht="20.100000000000001" customHeight="1">
      <c r="A76" s="130" t="s">
        <v>1117</v>
      </c>
      <c r="B76" s="341">
        <v>22922</v>
      </c>
      <c r="C76" s="341">
        <v>15000</v>
      </c>
      <c r="D76" s="117" t="s">
        <v>0</v>
      </c>
      <c r="E76" s="342"/>
      <c r="F76" s="342"/>
    </row>
    <row r="77" spans="1:6" ht="20.100000000000001" customHeight="1">
      <c r="A77" s="130" t="s">
        <v>1118</v>
      </c>
      <c r="B77" s="343">
        <f>SUM(B78:B80)</f>
        <v>81964</v>
      </c>
      <c r="C77" s="343">
        <f>SUM(C78:C80)</f>
        <v>9000</v>
      </c>
      <c r="D77" s="344" t="s">
        <v>1119</v>
      </c>
      <c r="E77" s="345"/>
      <c r="F77" s="346"/>
    </row>
    <row r="78" spans="1:6" ht="20.100000000000001" customHeight="1">
      <c r="A78" s="325" t="s">
        <v>1120</v>
      </c>
      <c r="B78" s="317">
        <v>24551</v>
      </c>
      <c r="C78" s="347">
        <v>9000</v>
      </c>
      <c r="D78" s="313" t="s">
        <v>1121</v>
      </c>
      <c r="E78" s="345">
        <v>19203</v>
      </c>
      <c r="F78" s="346">
        <v>15000</v>
      </c>
    </row>
    <row r="79" spans="1:6" ht="20.100000000000001" customHeight="1">
      <c r="A79" s="325" t="s">
        <v>1122</v>
      </c>
      <c r="B79" s="317"/>
      <c r="C79" s="347"/>
      <c r="D79" s="130" t="s">
        <v>1123</v>
      </c>
      <c r="E79" s="345">
        <v>1386</v>
      </c>
      <c r="F79" s="346">
        <v>10188</v>
      </c>
    </row>
    <row r="80" spans="1:6" ht="20.100000000000001" customHeight="1">
      <c r="A80" s="325" t="s">
        <v>1124</v>
      </c>
      <c r="B80" s="317">
        <v>57413</v>
      </c>
      <c r="C80" s="347"/>
      <c r="D80" s="130" t="s">
        <v>1125</v>
      </c>
      <c r="E80" s="345"/>
      <c r="F80" s="346"/>
    </row>
    <row r="81" spans="1:6" ht="20.100000000000001" customHeight="1">
      <c r="A81" s="130" t="s">
        <v>1126</v>
      </c>
      <c r="B81" s="348"/>
      <c r="C81" s="348"/>
      <c r="D81" s="130" t="s">
        <v>1127</v>
      </c>
      <c r="E81" s="345"/>
      <c r="F81" s="346"/>
    </row>
    <row r="82" spans="1:6" ht="20.100000000000001" customHeight="1">
      <c r="A82" s="349" t="s">
        <v>1128</v>
      </c>
      <c r="B82" s="348">
        <v>7986</v>
      </c>
      <c r="C82" s="348"/>
      <c r="D82" s="350" t="s">
        <v>1129</v>
      </c>
      <c r="E82" s="345">
        <v>26342</v>
      </c>
      <c r="F82" s="346">
        <v>9000</v>
      </c>
    </row>
    <row r="83" spans="1:6" ht="20.100000000000001" customHeight="1">
      <c r="A83" s="349" t="s">
        <v>1130</v>
      </c>
      <c r="B83" s="348"/>
      <c r="C83" s="348"/>
      <c r="D83" s="350" t="s">
        <v>1131</v>
      </c>
      <c r="E83" s="345"/>
      <c r="F83" s="346"/>
    </row>
    <row r="84" spans="1:6" ht="19.149999999999999" customHeight="1">
      <c r="A84" s="349" t="s">
        <v>1132</v>
      </c>
      <c r="B84" s="348">
        <v>32149</v>
      </c>
      <c r="C84" s="348">
        <v>48000</v>
      </c>
      <c r="D84" s="131"/>
      <c r="E84" s="342"/>
      <c r="F84" s="342"/>
    </row>
    <row r="85" spans="1:6" ht="22.15" customHeight="1">
      <c r="A85" s="131"/>
      <c r="B85" s="342"/>
      <c r="C85" s="342"/>
      <c r="D85" s="131"/>
      <c r="E85" s="342"/>
      <c r="F85" s="342"/>
    </row>
    <row r="86" spans="1:6">
      <c r="A86" s="131"/>
      <c r="B86" s="342"/>
      <c r="C86" s="342"/>
      <c r="D86" s="131"/>
      <c r="E86" s="342"/>
      <c r="F86" s="342"/>
    </row>
    <row r="87" spans="1:6">
      <c r="A87" s="131"/>
      <c r="B87" s="342"/>
      <c r="C87" s="342"/>
      <c r="D87" s="131" t="s">
        <v>0</v>
      </c>
      <c r="E87" s="342"/>
      <c r="F87" s="342"/>
    </row>
    <row r="88" spans="1:6">
      <c r="A88" s="131"/>
      <c r="B88" s="342"/>
      <c r="C88" s="342"/>
      <c r="D88" s="131"/>
      <c r="E88" s="342"/>
      <c r="F88" s="342"/>
    </row>
    <row r="89" spans="1:6">
      <c r="A89" s="131"/>
      <c r="B89" s="342"/>
      <c r="C89" s="342"/>
      <c r="D89" s="131"/>
      <c r="E89" s="342"/>
      <c r="F89" s="342"/>
    </row>
    <row r="90" spans="1:6">
      <c r="A90" s="351" t="s">
        <v>1133</v>
      </c>
      <c r="B90" s="352">
        <f>B6+B7</f>
        <v>490455</v>
      </c>
      <c r="C90" s="352">
        <f>C6+C7</f>
        <v>405000</v>
      </c>
      <c r="D90" s="351" t="s">
        <v>1134</v>
      </c>
      <c r="E90" s="352">
        <f>E6+E7</f>
        <v>490455</v>
      </c>
      <c r="F90" s="352">
        <f>F6+F7</f>
        <v>405000</v>
      </c>
    </row>
    <row r="91" spans="1:6" ht="18" customHeight="1">
      <c r="A91" s="353" t="s">
        <v>1135</v>
      </c>
      <c r="B91" s="354">
        <f>B90-E90</f>
        <v>0</v>
      </c>
      <c r="C91" s="354">
        <f>C90-F90</f>
        <v>0</v>
      </c>
      <c r="D91" s="354"/>
      <c r="E91" s="354"/>
      <c r="F91" s="354"/>
    </row>
    <row r="92" spans="1:6" ht="18" customHeight="1">
      <c r="A92" s="424" t="s">
        <v>1136</v>
      </c>
      <c r="B92" s="425"/>
      <c r="C92" s="425"/>
      <c r="D92" s="425"/>
      <c r="E92" s="425"/>
      <c r="F92" s="426"/>
    </row>
    <row r="93" spans="1:6">
      <c r="D93" s="355"/>
    </row>
    <row r="94" spans="1:6">
      <c r="D94" s="355"/>
    </row>
    <row r="95" spans="1:6">
      <c r="D95" s="355"/>
    </row>
    <row r="96" spans="1:6">
      <c r="D96" s="355"/>
    </row>
    <row r="97" spans="4:4">
      <c r="D97" s="355"/>
    </row>
    <row r="98" spans="4:4">
      <c r="D98" s="355"/>
    </row>
    <row r="99" spans="4:4">
      <c r="D99" s="355"/>
    </row>
    <row r="100" spans="4:4">
      <c r="D100" s="355"/>
    </row>
    <row r="101" spans="4:4">
      <c r="D101" s="355"/>
    </row>
    <row r="102" spans="4:4">
      <c r="D102" s="355"/>
    </row>
    <row r="103" spans="4:4">
      <c r="D103" s="355"/>
    </row>
    <row r="104" spans="4:4">
      <c r="D104" s="355"/>
    </row>
    <row r="105" spans="4:4">
      <c r="D105" s="355"/>
    </row>
    <row r="106" spans="4:4">
      <c r="D106" s="355"/>
    </row>
    <row r="107" spans="4:4">
      <c r="D107" s="355"/>
    </row>
    <row r="108" spans="4:4">
      <c r="D108" s="355"/>
    </row>
    <row r="109" spans="4:4">
      <c r="D109" s="355"/>
    </row>
  </sheetData>
  <sheetProtection password="CC1D" sheet="1" objects="1"/>
  <protectedRanges>
    <protectedRange password="CC35" sqref="B30:B50" name="区域1" securityDescriptor=""/>
  </protectedRanges>
  <mergeCells count="4">
    <mergeCell ref="A2:F2"/>
    <mergeCell ref="A4:C4"/>
    <mergeCell ref="D4:F4"/>
    <mergeCell ref="A92:F92"/>
  </mergeCells>
  <phoneticPr fontId="19" type="noConversion"/>
  <printOptions horizontalCentered="1"/>
  <pageMargins left="0.47152777777777799" right="0.47152777777777799" top="0.59027777777777801" bottom="0.47152777777777799" header="0.31388888888888899" footer="0.31388888888888899"/>
  <pageSetup paperSize="9" scale="75" orientation="landscape" r:id="rId1"/>
  <legacyDrawing r:id="rId2"/>
</worksheet>
</file>

<file path=xl/worksheets/sheet6.xml><?xml version="1.0" encoding="utf-8"?>
<worksheet xmlns="http://schemas.openxmlformats.org/spreadsheetml/2006/main" xmlns:r="http://schemas.openxmlformats.org/officeDocument/2006/relationships">
  <dimension ref="A1:I222"/>
  <sheetViews>
    <sheetView showGridLines="0" showZeros="0" workbookViewId="0">
      <pane xSplit="1" ySplit="5" topLeftCell="B6" activePane="bottomRight" state="frozen"/>
      <selection pane="topRight"/>
      <selection pane="bottomLeft"/>
      <selection pane="bottomRight" activeCell="C214" sqref="C214"/>
    </sheetView>
  </sheetViews>
  <sheetFormatPr defaultColWidth="9" defaultRowHeight="14.25"/>
  <cols>
    <col min="1" max="1" width="45.25" style="98" customWidth="1"/>
    <col min="2" max="2" width="15.5" style="98" customWidth="1"/>
    <col min="3" max="3" width="15.25" style="98" customWidth="1"/>
    <col min="4" max="4" width="19.125" style="98" customWidth="1"/>
    <col min="5" max="5" width="18.125" style="98" customWidth="1"/>
    <col min="6" max="7" width="15.25" style="98" customWidth="1"/>
    <col min="8" max="8" width="15.5" style="98" customWidth="1"/>
    <col min="9" max="16384" width="9" style="98"/>
  </cols>
  <sheetData>
    <row r="1" spans="1:9">
      <c r="A1" s="99" t="s">
        <v>1137</v>
      </c>
    </row>
    <row r="2" spans="1:9" ht="20.25">
      <c r="A2" s="417" t="s">
        <v>1138</v>
      </c>
      <c r="B2" s="417"/>
      <c r="C2" s="417"/>
      <c r="D2" s="417"/>
      <c r="E2" s="417"/>
      <c r="F2" s="417"/>
      <c r="G2" s="417"/>
      <c r="H2" s="417"/>
    </row>
    <row r="3" spans="1:9" ht="18" customHeight="1">
      <c r="A3" s="99"/>
      <c r="H3" s="270" t="s">
        <v>26</v>
      </c>
    </row>
    <row r="4" spans="1:9" s="269" customFormat="1" ht="31.5" customHeight="1">
      <c r="A4" s="427" t="s">
        <v>60</v>
      </c>
      <c r="B4" s="427" t="s">
        <v>1139</v>
      </c>
      <c r="C4" s="427" t="s">
        <v>1140</v>
      </c>
      <c r="D4" s="428" t="s">
        <v>1141</v>
      </c>
      <c r="E4" s="423" t="s">
        <v>1142</v>
      </c>
      <c r="F4" s="423" t="s">
        <v>1143</v>
      </c>
      <c r="G4" s="430" t="s">
        <v>1144</v>
      </c>
      <c r="H4" s="427" t="s">
        <v>1145</v>
      </c>
      <c r="I4" s="282"/>
    </row>
    <row r="5" spans="1:9" s="269" customFormat="1" ht="27" customHeight="1">
      <c r="A5" s="427"/>
      <c r="B5" s="427"/>
      <c r="C5" s="427"/>
      <c r="D5" s="429"/>
      <c r="E5" s="423"/>
      <c r="F5" s="423"/>
      <c r="G5" s="431"/>
      <c r="H5" s="427"/>
      <c r="I5" s="283" t="s">
        <v>1146</v>
      </c>
    </row>
    <row r="6" spans="1:9" ht="20.100000000000001" customHeight="1">
      <c r="A6" s="259" t="s">
        <v>62</v>
      </c>
      <c r="B6" s="271">
        <f t="shared" ref="B6:H6" si="0">SUM(B7:B33)</f>
        <v>26500</v>
      </c>
      <c r="C6" s="271">
        <f t="shared" si="0"/>
        <v>26500</v>
      </c>
      <c r="D6" s="272">
        <f t="shared" si="0"/>
        <v>0</v>
      </c>
      <c r="E6" s="271">
        <f t="shared" si="0"/>
        <v>0</v>
      </c>
      <c r="F6" s="271">
        <f t="shared" si="0"/>
        <v>0</v>
      </c>
      <c r="G6" s="273">
        <f t="shared" si="0"/>
        <v>0</v>
      </c>
      <c r="H6" s="271">
        <f t="shared" si="0"/>
        <v>0</v>
      </c>
      <c r="I6" s="284">
        <f>B6-表二!C5</f>
        <v>0</v>
      </c>
    </row>
    <row r="7" spans="1:9" ht="20.100000000000001" customHeight="1">
      <c r="A7" s="274" t="s">
        <v>63</v>
      </c>
      <c r="B7" s="275">
        <f t="shared" ref="B7:B70" si="1">SUM(C7:H7)</f>
        <v>590</v>
      </c>
      <c r="C7" s="276">
        <v>590</v>
      </c>
      <c r="D7" s="277"/>
      <c r="E7" s="276"/>
      <c r="F7" s="277"/>
      <c r="G7" s="273"/>
      <c r="H7" s="276"/>
      <c r="I7" s="284">
        <f>B7-表二!C6</f>
        <v>0</v>
      </c>
    </row>
    <row r="8" spans="1:9" ht="20.100000000000001" customHeight="1">
      <c r="A8" s="274" t="s">
        <v>75</v>
      </c>
      <c r="B8" s="275">
        <f t="shared" si="1"/>
        <v>335</v>
      </c>
      <c r="C8" s="276">
        <v>335</v>
      </c>
      <c r="D8" s="277"/>
      <c r="E8" s="276"/>
      <c r="F8" s="277"/>
      <c r="G8" s="273"/>
      <c r="H8" s="276"/>
      <c r="I8" s="284">
        <f>B8-表二!C18</f>
        <v>0</v>
      </c>
    </row>
    <row r="9" spans="1:9" ht="20.100000000000001" customHeight="1">
      <c r="A9" s="274" t="s">
        <v>80</v>
      </c>
      <c r="B9" s="275">
        <f t="shared" si="1"/>
        <v>13885</v>
      </c>
      <c r="C9" s="276">
        <v>13885</v>
      </c>
      <c r="D9" s="277"/>
      <c r="E9" s="276"/>
      <c r="F9" s="277"/>
      <c r="G9" s="273"/>
      <c r="H9" s="276"/>
      <c r="I9" s="284">
        <f>B9-表二!C27</f>
        <v>0</v>
      </c>
    </row>
    <row r="10" spans="1:9" ht="20.100000000000001" customHeight="1">
      <c r="A10" s="274" t="s">
        <v>87</v>
      </c>
      <c r="B10" s="275">
        <f t="shared" si="1"/>
        <v>1000</v>
      </c>
      <c r="C10" s="276">
        <v>1000</v>
      </c>
      <c r="D10" s="277"/>
      <c r="E10" s="276"/>
      <c r="F10" s="277"/>
      <c r="G10" s="273"/>
      <c r="H10" s="276"/>
      <c r="I10" s="284">
        <f>B10-表二!C38</f>
        <v>0</v>
      </c>
    </row>
    <row r="11" spans="1:9" ht="20.100000000000001" customHeight="1">
      <c r="A11" s="278" t="s">
        <v>95</v>
      </c>
      <c r="B11" s="275">
        <f t="shared" si="1"/>
        <v>70</v>
      </c>
      <c r="C11" s="276">
        <v>70</v>
      </c>
      <c r="D11" s="277"/>
      <c r="E11" s="276"/>
      <c r="F11" s="277"/>
      <c r="G11" s="273"/>
      <c r="H11" s="276"/>
      <c r="I11" s="284">
        <f>B11-表二!C50</f>
        <v>0</v>
      </c>
    </row>
    <row r="12" spans="1:9" ht="20.100000000000001" customHeight="1">
      <c r="A12" s="279" t="s">
        <v>102</v>
      </c>
      <c r="B12" s="275">
        <f t="shared" si="1"/>
        <v>2150</v>
      </c>
      <c r="C12" s="276">
        <v>2150</v>
      </c>
      <c r="D12" s="277"/>
      <c r="E12" s="276"/>
      <c r="F12" s="277"/>
      <c r="G12" s="273"/>
      <c r="H12" s="276"/>
      <c r="I12" s="284">
        <f>B12-表二!C61</f>
        <v>0</v>
      </c>
    </row>
    <row r="13" spans="1:9" ht="20.100000000000001" customHeight="1">
      <c r="A13" s="274" t="s">
        <v>109</v>
      </c>
      <c r="B13" s="275">
        <f t="shared" si="1"/>
        <v>1200</v>
      </c>
      <c r="C13" s="276">
        <v>1200</v>
      </c>
      <c r="D13" s="277"/>
      <c r="E13" s="276"/>
      <c r="F13" s="277"/>
      <c r="G13" s="273"/>
      <c r="H13" s="276"/>
      <c r="I13" s="284">
        <f>B13-表二!C72</f>
        <v>0</v>
      </c>
    </row>
    <row r="14" spans="1:9" ht="20.100000000000001" customHeight="1">
      <c r="A14" s="278" t="s">
        <v>116</v>
      </c>
      <c r="B14" s="275">
        <f t="shared" si="1"/>
        <v>450</v>
      </c>
      <c r="C14" s="276">
        <v>450</v>
      </c>
      <c r="D14" s="277"/>
      <c r="E14" s="276"/>
      <c r="F14" s="277"/>
      <c r="G14" s="273"/>
      <c r="H14" s="276"/>
      <c r="I14" s="284">
        <f>B14-表二!C84</f>
        <v>0</v>
      </c>
    </row>
    <row r="15" spans="1:9" ht="20.100000000000001" customHeight="1">
      <c r="A15" s="274" t="s">
        <v>120</v>
      </c>
      <c r="B15" s="275">
        <f t="shared" si="1"/>
        <v>0</v>
      </c>
      <c r="C15" s="276"/>
      <c r="D15" s="277"/>
      <c r="E15" s="276"/>
      <c r="F15" s="277"/>
      <c r="G15" s="273"/>
      <c r="H15" s="276"/>
      <c r="I15" s="284">
        <f>B15-表二!C93</f>
        <v>0</v>
      </c>
    </row>
    <row r="16" spans="1:9" ht="20.100000000000001" customHeight="1">
      <c r="A16" s="278" t="s">
        <v>128</v>
      </c>
      <c r="B16" s="275">
        <f t="shared" si="1"/>
        <v>970</v>
      </c>
      <c r="C16" s="276">
        <v>970</v>
      </c>
      <c r="D16" s="277"/>
      <c r="E16" s="276"/>
      <c r="F16" s="277"/>
      <c r="G16" s="273"/>
      <c r="H16" s="276"/>
      <c r="I16" s="284">
        <f>B16-表二!C106</f>
        <v>0</v>
      </c>
    </row>
    <row r="17" spans="1:9" ht="20.100000000000001" customHeight="1">
      <c r="A17" s="280" t="s">
        <v>134</v>
      </c>
      <c r="B17" s="275">
        <f t="shared" si="1"/>
        <v>1100</v>
      </c>
      <c r="C17" s="276">
        <v>1100</v>
      </c>
      <c r="D17" s="277"/>
      <c r="E17" s="276"/>
      <c r="F17" s="277"/>
      <c r="G17" s="273"/>
      <c r="H17" s="276"/>
      <c r="I17" s="284">
        <f>B17-表二!C116</f>
        <v>0</v>
      </c>
    </row>
    <row r="18" spans="1:9" ht="20.100000000000001" customHeight="1">
      <c r="A18" s="114" t="s">
        <v>139</v>
      </c>
      <c r="B18" s="275">
        <f t="shared" si="1"/>
        <v>1250</v>
      </c>
      <c r="C18" s="276">
        <v>1250</v>
      </c>
      <c r="D18" s="277"/>
      <c r="E18" s="276"/>
      <c r="F18" s="277"/>
      <c r="G18" s="273"/>
      <c r="H18" s="276"/>
      <c r="I18" s="284">
        <f>B18-表二!C125</f>
        <v>0</v>
      </c>
    </row>
    <row r="19" spans="1:9" ht="20.100000000000001" customHeight="1">
      <c r="A19" s="278" t="s">
        <v>146</v>
      </c>
      <c r="B19" s="275">
        <f t="shared" si="1"/>
        <v>0</v>
      </c>
      <c r="C19" s="276"/>
      <c r="D19" s="277"/>
      <c r="E19" s="276"/>
      <c r="F19" s="277"/>
      <c r="G19" s="273"/>
      <c r="H19" s="276"/>
      <c r="I19" s="284">
        <f>B19-表二!C136</f>
        <v>0</v>
      </c>
    </row>
    <row r="20" spans="1:9" ht="20.100000000000001" customHeight="1">
      <c r="A20" s="274" t="s">
        <v>155</v>
      </c>
      <c r="B20" s="275">
        <f t="shared" si="1"/>
        <v>75</v>
      </c>
      <c r="C20" s="276">
        <v>75</v>
      </c>
      <c r="D20" s="277"/>
      <c r="E20" s="276"/>
      <c r="F20" s="277"/>
      <c r="G20" s="273"/>
      <c r="H20" s="276"/>
      <c r="I20" s="284">
        <f>B20-表二!C149</f>
        <v>0</v>
      </c>
    </row>
    <row r="21" spans="1:9" ht="20.100000000000001" customHeight="1">
      <c r="A21" s="274" t="s">
        <v>158</v>
      </c>
      <c r="B21" s="281">
        <f t="shared" si="1"/>
        <v>0</v>
      </c>
      <c r="C21" s="276"/>
      <c r="D21" s="277"/>
      <c r="E21" s="276"/>
      <c r="F21" s="277"/>
      <c r="G21" s="273"/>
      <c r="H21" s="276"/>
      <c r="I21" s="284">
        <f>B21-表二!C156</f>
        <v>0</v>
      </c>
    </row>
    <row r="22" spans="1:9" ht="20.100000000000001" customHeight="1">
      <c r="A22" s="278" t="s">
        <v>162</v>
      </c>
      <c r="B22" s="281">
        <f t="shared" si="1"/>
        <v>180</v>
      </c>
      <c r="C22" s="276">
        <v>180</v>
      </c>
      <c r="D22" s="277"/>
      <c r="E22" s="276"/>
      <c r="F22" s="277"/>
      <c r="G22" s="273"/>
      <c r="H22" s="276"/>
      <c r="I22" s="284">
        <f>B22-表二!C164</f>
        <v>0</v>
      </c>
    </row>
    <row r="23" spans="1:9" ht="18.75" customHeight="1">
      <c r="A23" s="278" t="s">
        <v>165</v>
      </c>
      <c r="B23" s="275">
        <f t="shared" si="1"/>
        <v>100</v>
      </c>
      <c r="C23" s="276">
        <v>100</v>
      </c>
      <c r="D23" s="277"/>
      <c r="E23" s="276"/>
      <c r="F23" s="277"/>
      <c r="G23" s="273"/>
      <c r="H23" s="276"/>
      <c r="I23" s="284">
        <f>B23-表二!C170</f>
        <v>0</v>
      </c>
    </row>
    <row r="24" spans="1:9" ht="20.100000000000001" customHeight="1">
      <c r="A24" s="278" t="s">
        <v>167</v>
      </c>
      <c r="B24" s="275">
        <f t="shared" si="1"/>
        <v>450</v>
      </c>
      <c r="C24" s="276">
        <v>450</v>
      </c>
      <c r="D24" s="277"/>
      <c r="E24" s="276"/>
      <c r="F24" s="277"/>
      <c r="G24" s="273"/>
      <c r="H24" s="276"/>
      <c r="I24" s="284">
        <f>B24-表二!C177</f>
        <v>0</v>
      </c>
    </row>
    <row r="25" spans="1:9" ht="20.100000000000001" customHeight="1">
      <c r="A25" s="278" t="s">
        <v>170</v>
      </c>
      <c r="B25" s="275">
        <f t="shared" si="1"/>
        <v>470</v>
      </c>
      <c r="C25" s="276">
        <v>470</v>
      </c>
      <c r="D25" s="277"/>
      <c r="E25" s="276"/>
      <c r="F25" s="277"/>
      <c r="G25" s="273"/>
      <c r="H25" s="276"/>
      <c r="I25" s="284">
        <f>B25-表二!C184</f>
        <v>0</v>
      </c>
    </row>
    <row r="26" spans="1:9" ht="20.100000000000001" customHeight="1">
      <c r="A26" s="278" t="s">
        <v>173</v>
      </c>
      <c r="B26" s="275">
        <f t="shared" si="1"/>
        <v>500</v>
      </c>
      <c r="C26" s="276">
        <v>500</v>
      </c>
      <c r="D26" s="277"/>
      <c r="E26" s="276"/>
      <c r="F26" s="277"/>
      <c r="G26" s="273"/>
      <c r="H26" s="276"/>
      <c r="I26" s="284">
        <f>B26-表二!C191</f>
        <v>0</v>
      </c>
    </row>
    <row r="27" spans="1:9" ht="20.100000000000001" customHeight="1">
      <c r="A27" s="278" t="s">
        <v>176</v>
      </c>
      <c r="B27" s="275">
        <f t="shared" si="1"/>
        <v>320</v>
      </c>
      <c r="C27" s="276">
        <v>320</v>
      </c>
      <c r="D27" s="277"/>
      <c r="E27" s="276"/>
      <c r="F27" s="277"/>
      <c r="G27" s="273"/>
      <c r="H27" s="276"/>
      <c r="I27" s="284">
        <f>B27-表二!C198</f>
        <v>0</v>
      </c>
    </row>
    <row r="28" spans="1:9" ht="20.100000000000001" customHeight="1">
      <c r="A28" s="278" t="s">
        <v>179</v>
      </c>
      <c r="B28" s="275">
        <f t="shared" si="1"/>
        <v>135</v>
      </c>
      <c r="C28" s="276">
        <v>135</v>
      </c>
      <c r="D28" s="277"/>
      <c r="E28" s="276"/>
      <c r="F28" s="277"/>
      <c r="G28" s="273"/>
      <c r="H28" s="276"/>
      <c r="I28" s="284">
        <f>B28-表二!C205</f>
        <v>0</v>
      </c>
    </row>
    <row r="29" spans="1:9" ht="20.100000000000001" customHeight="1">
      <c r="A29" s="278" t="s">
        <v>183</v>
      </c>
      <c r="B29" s="275">
        <f t="shared" si="1"/>
        <v>0</v>
      </c>
      <c r="C29" s="276"/>
      <c r="D29" s="277"/>
      <c r="E29" s="276"/>
      <c r="F29" s="277"/>
      <c r="G29" s="273"/>
      <c r="H29" s="276"/>
      <c r="I29" s="284">
        <f>B29-表二!C213</f>
        <v>0</v>
      </c>
    </row>
    <row r="30" spans="1:9" ht="20.100000000000001" customHeight="1">
      <c r="A30" s="278" t="s">
        <v>185</v>
      </c>
      <c r="B30" s="275">
        <f t="shared" si="1"/>
        <v>1270</v>
      </c>
      <c r="C30" s="276">
        <v>1270</v>
      </c>
      <c r="D30" s="277"/>
      <c r="E30" s="276"/>
      <c r="F30" s="277"/>
      <c r="G30" s="273"/>
      <c r="H30" s="276"/>
      <c r="I30" s="284">
        <f>B30-表二!C219</f>
        <v>0</v>
      </c>
    </row>
    <row r="31" spans="1:9" ht="20.100000000000001" customHeight="1">
      <c r="A31" s="274" t="s">
        <v>187</v>
      </c>
      <c r="B31" s="275">
        <f t="shared" si="1"/>
        <v>0</v>
      </c>
      <c r="C31" s="276"/>
      <c r="D31" s="277"/>
      <c r="E31" s="276"/>
      <c r="F31" s="277"/>
      <c r="G31" s="273"/>
      <c r="H31" s="276"/>
      <c r="I31" s="284">
        <f>B31-表二!C225</f>
        <v>0</v>
      </c>
    </row>
    <row r="32" spans="1:9" ht="20.100000000000001" customHeight="1">
      <c r="A32" s="274" t="s">
        <v>190</v>
      </c>
      <c r="B32" s="275">
        <f t="shared" si="1"/>
        <v>0</v>
      </c>
      <c r="C32" s="276"/>
      <c r="D32" s="277"/>
      <c r="E32" s="276"/>
      <c r="F32" s="277"/>
      <c r="G32" s="273"/>
      <c r="H32" s="276"/>
      <c r="I32" s="284">
        <f>B32-表二!C232</f>
        <v>0</v>
      </c>
    </row>
    <row r="33" spans="1:9" ht="20.100000000000001" customHeight="1">
      <c r="A33" s="274" t="s">
        <v>200</v>
      </c>
      <c r="B33" s="275">
        <f t="shared" si="1"/>
        <v>0</v>
      </c>
      <c r="C33" s="276"/>
      <c r="D33" s="277"/>
      <c r="E33" s="276"/>
      <c r="F33" s="277"/>
      <c r="G33" s="273"/>
      <c r="H33" s="276"/>
      <c r="I33" s="284">
        <f>B33-表二!C247</f>
        <v>0</v>
      </c>
    </row>
    <row r="34" spans="1:9" ht="20.100000000000001" customHeight="1">
      <c r="A34" s="259" t="s">
        <v>203</v>
      </c>
      <c r="B34" s="271">
        <f t="shared" ref="B34:H34" si="2">B35+B36</f>
        <v>0</v>
      </c>
      <c r="C34" s="271">
        <f t="shared" si="2"/>
        <v>0</v>
      </c>
      <c r="D34" s="272">
        <f t="shared" si="2"/>
        <v>0</v>
      </c>
      <c r="E34" s="271">
        <f t="shared" si="2"/>
        <v>0</v>
      </c>
      <c r="F34" s="271">
        <f t="shared" si="2"/>
        <v>0</v>
      </c>
      <c r="G34" s="273">
        <f t="shared" si="2"/>
        <v>0</v>
      </c>
      <c r="H34" s="271">
        <f t="shared" si="2"/>
        <v>0</v>
      </c>
      <c r="I34" s="284">
        <f>B34-表二!C250</f>
        <v>0</v>
      </c>
    </row>
    <row r="35" spans="1:9" ht="20.100000000000001" customHeight="1">
      <c r="A35" s="274" t="s">
        <v>204</v>
      </c>
      <c r="B35" s="275">
        <f t="shared" si="1"/>
        <v>0</v>
      </c>
      <c r="C35" s="276"/>
      <c r="D35" s="277"/>
      <c r="E35" s="276"/>
      <c r="F35" s="277"/>
      <c r="G35" s="273"/>
      <c r="H35" s="276"/>
      <c r="I35" s="284">
        <f>B35-表二!C251</f>
        <v>0</v>
      </c>
    </row>
    <row r="36" spans="1:9" ht="20.100000000000001" customHeight="1">
      <c r="A36" s="274" t="s">
        <v>205</v>
      </c>
      <c r="B36" s="275">
        <f t="shared" si="1"/>
        <v>0</v>
      </c>
      <c r="C36" s="276"/>
      <c r="D36" s="277"/>
      <c r="E36" s="276"/>
      <c r="F36" s="277"/>
      <c r="G36" s="273"/>
      <c r="H36" s="276"/>
      <c r="I36" s="284">
        <f>B36-表二!C252</f>
        <v>0</v>
      </c>
    </row>
    <row r="37" spans="1:9" ht="20.100000000000001" customHeight="1">
      <c r="A37" s="259" t="s">
        <v>206</v>
      </c>
      <c r="B37" s="271">
        <f t="shared" ref="B37:H37" si="3">B38+B39</f>
        <v>100</v>
      </c>
      <c r="C37" s="271">
        <f t="shared" si="3"/>
        <v>100</v>
      </c>
      <c r="D37" s="272">
        <f t="shared" si="3"/>
        <v>0</v>
      </c>
      <c r="E37" s="271">
        <f t="shared" si="3"/>
        <v>0</v>
      </c>
      <c r="F37" s="271">
        <f t="shared" si="3"/>
        <v>0</v>
      </c>
      <c r="G37" s="273">
        <f t="shared" si="3"/>
        <v>0</v>
      </c>
      <c r="H37" s="271">
        <f t="shared" si="3"/>
        <v>0</v>
      </c>
      <c r="I37" s="284">
        <f>B37-表二!C253</f>
        <v>0</v>
      </c>
    </row>
    <row r="38" spans="1:9" ht="20.100000000000001" customHeight="1">
      <c r="A38" s="278" t="s">
        <v>207</v>
      </c>
      <c r="B38" s="275">
        <f t="shared" si="1"/>
        <v>100</v>
      </c>
      <c r="C38" s="276">
        <v>100</v>
      </c>
      <c r="D38" s="277"/>
      <c r="E38" s="276"/>
      <c r="F38" s="277"/>
      <c r="G38" s="273"/>
      <c r="H38" s="276"/>
      <c r="I38" s="284">
        <f>B38-表二!C254</f>
        <v>0</v>
      </c>
    </row>
    <row r="39" spans="1:9" ht="20.100000000000001" customHeight="1">
      <c r="A39" s="278" t="s">
        <v>217</v>
      </c>
      <c r="B39" s="275">
        <f t="shared" si="1"/>
        <v>0</v>
      </c>
      <c r="C39" s="276"/>
      <c r="D39" s="277"/>
      <c r="E39" s="276"/>
      <c r="F39" s="277"/>
      <c r="G39" s="273"/>
      <c r="H39" s="276"/>
      <c r="I39" s="284">
        <f>B39-表二!C264</f>
        <v>0</v>
      </c>
    </row>
    <row r="40" spans="1:9" ht="20.100000000000001" customHeight="1">
      <c r="A40" s="259" t="s">
        <v>218</v>
      </c>
      <c r="B40" s="271">
        <f t="shared" ref="B40:H40" si="4">SUM(B41:B51)</f>
        <v>3500</v>
      </c>
      <c r="C40" s="271">
        <f t="shared" si="4"/>
        <v>3500</v>
      </c>
      <c r="D40" s="272">
        <f t="shared" si="4"/>
        <v>0</v>
      </c>
      <c r="E40" s="271">
        <f t="shared" si="4"/>
        <v>0</v>
      </c>
      <c r="F40" s="271">
        <f t="shared" si="4"/>
        <v>0</v>
      </c>
      <c r="G40" s="273">
        <f t="shared" si="4"/>
        <v>0</v>
      </c>
      <c r="H40" s="271">
        <f t="shared" si="4"/>
        <v>0</v>
      </c>
      <c r="I40" s="284">
        <f>B40-表二!C265</f>
        <v>0</v>
      </c>
    </row>
    <row r="41" spans="1:9" ht="20.100000000000001" customHeight="1">
      <c r="A41" s="274" t="s">
        <v>219</v>
      </c>
      <c r="B41" s="275">
        <f t="shared" si="1"/>
        <v>0</v>
      </c>
      <c r="C41" s="276"/>
      <c r="D41" s="277"/>
      <c r="E41" s="276"/>
      <c r="F41" s="277"/>
      <c r="G41" s="273"/>
      <c r="H41" s="276"/>
      <c r="I41" s="284">
        <f>B41-表二!C266</f>
        <v>0</v>
      </c>
    </row>
    <row r="42" spans="1:9" ht="20.100000000000001" customHeight="1">
      <c r="A42" s="278" t="s">
        <v>222</v>
      </c>
      <c r="B42" s="275">
        <f t="shared" si="1"/>
        <v>1700</v>
      </c>
      <c r="C42" s="276">
        <v>1700</v>
      </c>
      <c r="D42" s="277"/>
      <c r="E42" s="276"/>
      <c r="F42" s="277"/>
      <c r="G42" s="273"/>
      <c r="H42" s="276"/>
      <c r="I42" s="284">
        <f>B42-表二!C269</f>
        <v>0</v>
      </c>
    </row>
    <row r="43" spans="1:9" ht="20.100000000000001" customHeight="1">
      <c r="A43" s="274" t="s">
        <v>228</v>
      </c>
      <c r="B43" s="275">
        <f t="shared" si="1"/>
        <v>0</v>
      </c>
      <c r="C43" s="276"/>
      <c r="D43" s="277"/>
      <c r="E43" s="276"/>
      <c r="F43" s="277"/>
      <c r="G43" s="273"/>
      <c r="H43" s="276"/>
      <c r="I43" s="284">
        <f>B43-表二!C280</f>
        <v>0</v>
      </c>
    </row>
    <row r="44" spans="1:9" ht="20.100000000000001" customHeight="1">
      <c r="A44" s="279" t="s">
        <v>231</v>
      </c>
      <c r="B44" s="275">
        <f t="shared" si="1"/>
        <v>160</v>
      </c>
      <c r="C44" s="276">
        <v>160</v>
      </c>
      <c r="D44" s="277"/>
      <c r="E44" s="276"/>
      <c r="F44" s="277"/>
      <c r="G44" s="273"/>
      <c r="H44" s="276"/>
      <c r="I44" s="284">
        <f>B44-表二!C287</f>
        <v>0</v>
      </c>
    </row>
    <row r="45" spans="1:9" ht="20.100000000000001" customHeight="1">
      <c r="A45" s="114" t="s">
        <v>235</v>
      </c>
      <c r="B45" s="275">
        <f t="shared" si="1"/>
        <v>210</v>
      </c>
      <c r="C45" s="276">
        <v>210</v>
      </c>
      <c r="D45" s="277"/>
      <c r="E45" s="276"/>
      <c r="F45" s="277"/>
      <c r="G45" s="273"/>
      <c r="H45" s="276"/>
      <c r="I45" s="284">
        <f>B45-表二!C295</f>
        <v>0</v>
      </c>
    </row>
    <row r="46" spans="1:9" ht="20.100000000000001" customHeight="1">
      <c r="A46" s="274" t="s">
        <v>240</v>
      </c>
      <c r="B46" s="275">
        <f t="shared" si="1"/>
        <v>1430</v>
      </c>
      <c r="C46" s="276">
        <v>1430</v>
      </c>
      <c r="D46" s="277"/>
      <c r="E46" s="276"/>
      <c r="F46" s="277"/>
      <c r="G46" s="273"/>
      <c r="H46" s="276"/>
      <c r="I46" s="284">
        <f>B46-表二!C304</f>
        <v>0</v>
      </c>
    </row>
    <row r="47" spans="1:9" ht="20.100000000000001" customHeight="1">
      <c r="A47" s="279" t="s">
        <v>251</v>
      </c>
      <c r="B47" s="275">
        <f t="shared" si="1"/>
        <v>0</v>
      </c>
      <c r="C47" s="276"/>
      <c r="D47" s="277"/>
      <c r="E47" s="276"/>
      <c r="F47" s="277"/>
      <c r="G47" s="273"/>
      <c r="H47" s="276"/>
      <c r="I47" s="284">
        <f>B47-表二!C320</f>
        <v>0</v>
      </c>
    </row>
    <row r="48" spans="1:9" ht="20.100000000000001" customHeight="1">
      <c r="A48" s="278" t="s">
        <v>256</v>
      </c>
      <c r="B48" s="275">
        <f t="shared" si="1"/>
        <v>0</v>
      </c>
      <c r="C48" s="276"/>
      <c r="D48" s="277"/>
      <c r="E48" s="276"/>
      <c r="F48" s="277"/>
      <c r="G48" s="273"/>
      <c r="H48" s="276"/>
      <c r="I48" s="284">
        <f>B48-表二!C330</f>
        <v>0</v>
      </c>
    </row>
    <row r="49" spans="1:9" ht="20.100000000000001" customHeight="1">
      <c r="A49" s="114" t="s">
        <v>261</v>
      </c>
      <c r="B49" s="275">
        <f t="shared" si="1"/>
        <v>0</v>
      </c>
      <c r="C49" s="276"/>
      <c r="D49" s="277"/>
      <c r="E49" s="276"/>
      <c r="F49" s="277"/>
      <c r="G49" s="273"/>
      <c r="H49" s="276"/>
      <c r="I49" s="284">
        <f>B49-表二!C340</f>
        <v>0</v>
      </c>
    </row>
    <row r="50" spans="1:9" ht="20.100000000000001" customHeight="1">
      <c r="A50" s="274" t="s">
        <v>265</v>
      </c>
      <c r="B50" s="275">
        <f t="shared" si="1"/>
        <v>0</v>
      </c>
      <c r="C50" s="276"/>
      <c r="D50" s="277"/>
      <c r="E50" s="276"/>
      <c r="F50" s="277"/>
      <c r="G50" s="273"/>
      <c r="H50" s="276"/>
      <c r="I50" s="284">
        <f>B50-表二!C348</f>
        <v>0</v>
      </c>
    </row>
    <row r="51" spans="1:9" ht="20.100000000000001" customHeight="1">
      <c r="A51" s="274" t="s">
        <v>268</v>
      </c>
      <c r="B51" s="275">
        <f t="shared" si="1"/>
        <v>0</v>
      </c>
      <c r="C51" s="276"/>
      <c r="D51" s="277"/>
      <c r="E51" s="276"/>
      <c r="F51" s="277"/>
      <c r="G51" s="273"/>
      <c r="H51" s="276"/>
      <c r="I51" s="284">
        <f>B51-表二!C354</f>
        <v>0</v>
      </c>
    </row>
    <row r="52" spans="1:9" ht="19.5" customHeight="1">
      <c r="A52" s="259" t="s">
        <v>270</v>
      </c>
      <c r="B52" s="271">
        <f t="shared" ref="B52:H52" si="5">SUM(B53:B62)</f>
        <v>76500</v>
      </c>
      <c r="C52" s="271">
        <f t="shared" si="5"/>
        <v>57077</v>
      </c>
      <c r="D52" s="271">
        <f t="shared" si="5"/>
        <v>10000</v>
      </c>
      <c r="E52" s="271">
        <f t="shared" si="5"/>
        <v>423</v>
      </c>
      <c r="F52" s="271">
        <f t="shared" si="5"/>
        <v>9000</v>
      </c>
      <c r="G52" s="273">
        <f t="shared" si="5"/>
        <v>0</v>
      </c>
      <c r="H52" s="271">
        <f t="shared" si="5"/>
        <v>0</v>
      </c>
      <c r="I52" s="284">
        <f>B52-表二!C356</f>
        <v>0</v>
      </c>
    </row>
    <row r="53" spans="1:9" ht="20.100000000000001" customHeight="1">
      <c r="A53" s="278" t="s">
        <v>271</v>
      </c>
      <c r="B53" s="275">
        <f t="shared" si="1"/>
        <v>200</v>
      </c>
      <c r="C53" s="276">
        <v>200</v>
      </c>
      <c r="D53" s="276"/>
      <c r="E53" s="276"/>
      <c r="F53" s="276"/>
      <c r="G53" s="273"/>
      <c r="H53" s="276"/>
      <c r="I53" s="284">
        <f>B53-表二!C357</f>
        <v>0</v>
      </c>
    </row>
    <row r="54" spans="1:9" ht="20.100000000000001" customHeight="1">
      <c r="A54" s="274" t="s">
        <v>273</v>
      </c>
      <c r="B54" s="275">
        <f t="shared" si="1"/>
        <v>60990</v>
      </c>
      <c r="C54" s="276">
        <v>41990</v>
      </c>
      <c r="D54" s="276">
        <v>10000</v>
      </c>
      <c r="E54" s="276"/>
      <c r="F54" s="276">
        <v>9000</v>
      </c>
      <c r="G54" s="273"/>
      <c r="H54" s="276"/>
      <c r="I54" s="284">
        <f>B54-表二!C362</f>
        <v>0</v>
      </c>
    </row>
    <row r="55" spans="1:9" ht="20.100000000000001" customHeight="1">
      <c r="A55" s="274" t="s">
        <v>282</v>
      </c>
      <c r="B55" s="275">
        <f t="shared" si="1"/>
        <v>1400</v>
      </c>
      <c r="C55" s="276">
        <v>1400</v>
      </c>
      <c r="D55" s="276"/>
      <c r="E55" s="276"/>
      <c r="F55" s="276"/>
      <c r="G55" s="273"/>
      <c r="H55" s="276"/>
      <c r="I55" s="284">
        <f>B55-表二!C371</f>
        <v>0</v>
      </c>
    </row>
    <row r="56" spans="1:9" ht="20.100000000000001" customHeight="1">
      <c r="A56" s="114" t="s">
        <v>288</v>
      </c>
      <c r="B56" s="275">
        <f t="shared" si="1"/>
        <v>0</v>
      </c>
      <c r="C56" s="276"/>
      <c r="D56" s="276"/>
      <c r="E56" s="276"/>
      <c r="F56" s="276"/>
      <c r="G56" s="273"/>
      <c r="H56" s="276"/>
      <c r="I56" s="284">
        <f>B56-表二!C377</f>
        <v>0</v>
      </c>
    </row>
    <row r="57" spans="1:9" ht="20.100000000000001" customHeight="1">
      <c r="A57" s="278" t="s">
        <v>294</v>
      </c>
      <c r="B57" s="275">
        <f t="shared" si="1"/>
        <v>0</v>
      </c>
      <c r="C57" s="276"/>
      <c r="D57" s="276"/>
      <c r="E57" s="276"/>
      <c r="F57" s="276"/>
      <c r="G57" s="273"/>
      <c r="H57" s="276"/>
      <c r="I57" s="284">
        <f>B57-表二!C383</f>
        <v>0</v>
      </c>
    </row>
    <row r="58" spans="1:9" ht="20.100000000000001" customHeight="1">
      <c r="A58" s="278" t="s">
        <v>298</v>
      </c>
      <c r="B58" s="275">
        <f t="shared" si="1"/>
        <v>0</v>
      </c>
      <c r="C58" s="276"/>
      <c r="D58" s="276"/>
      <c r="E58" s="276"/>
      <c r="F58" s="276"/>
      <c r="G58" s="273"/>
      <c r="H58" s="276"/>
      <c r="I58" s="284">
        <f>B58-表二!C387</f>
        <v>0</v>
      </c>
    </row>
    <row r="59" spans="1:9" ht="20.100000000000001" customHeight="1">
      <c r="A59" s="274" t="s">
        <v>302</v>
      </c>
      <c r="B59" s="275">
        <f t="shared" si="1"/>
        <v>550</v>
      </c>
      <c r="C59" s="276">
        <v>550</v>
      </c>
      <c r="D59" s="276"/>
      <c r="E59" s="276"/>
      <c r="F59" s="276"/>
      <c r="G59" s="273"/>
      <c r="H59" s="276"/>
      <c r="I59" s="284">
        <f>B59-表二!C391</f>
        <v>0</v>
      </c>
    </row>
    <row r="60" spans="1:9" ht="20.100000000000001" customHeight="1">
      <c r="A60" s="278" t="s">
        <v>306</v>
      </c>
      <c r="B60" s="275">
        <f t="shared" si="1"/>
        <v>6360</v>
      </c>
      <c r="C60" s="276">
        <v>6360</v>
      </c>
      <c r="D60" s="276"/>
      <c r="E60" s="276"/>
      <c r="F60" s="276"/>
      <c r="G60" s="273"/>
      <c r="H60" s="276"/>
      <c r="I60" s="284">
        <f>B60-表二!C395</f>
        <v>0</v>
      </c>
    </row>
    <row r="61" spans="1:9" ht="20.100000000000001" customHeight="1">
      <c r="A61" s="274" t="s">
        <v>312</v>
      </c>
      <c r="B61" s="275">
        <f t="shared" si="1"/>
        <v>5500</v>
      </c>
      <c r="C61" s="276">
        <v>5077</v>
      </c>
      <c r="D61" s="276"/>
      <c r="E61" s="276">
        <v>423</v>
      </c>
      <c r="F61" s="276"/>
      <c r="G61" s="273"/>
      <c r="H61" s="276"/>
      <c r="I61" s="284">
        <f>B61-表二!C401</f>
        <v>0</v>
      </c>
    </row>
    <row r="62" spans="1:9" ht="20.100000000000001" customHeight="1">
      <c r="A62" s="274" t="s">
        <v>319</v>
      </c>
      <c r="B62" s="275">
        <f t="shared" si="1"/>
        <v>1500</v>
      </c>
      <c r="C62" s="276">
        <v>1500</v>
      </c>
      <c r="D62" s="276"/>
      <c r="E62" s="276"/>
      <c r="F62" s="276"/>
      <c r="G62" s="273"/>
      <c r="H62" s="276"/>
      <c r="I62" s="284">
        <f>B62-表二!C408</f>
        <v>0</v>
      </c>
    </row>
    <row r="63" spans="1:9" ht="20.100000000000001" customHeight="1">
      <c r="A63" s="259" t="s">
        <v>320</v>
      </c>
      <c r="B63" s="271">
        <f t="shared" ref="B63:H63" si="6">SUM(B64:B73)</f>
        <v>2000</v>
      </c>
      <c r="C63" s="271">
        <f t="shared" si="6"/>
        <v>1500</v>
      </c>
      <c r="D63" s="271">
        <f t="shared" si="6"/>
        <v>500</v>
      </c>
      <c r="E63" s="271">
        <f t="shared" si="6"/>
        <v>0</v>
      </c>
      <c r="F63" s="271">
        <f t="shared" si="6"/>
        <v>0</v>
      </c>
      <c r="G63" s="273">
        <f t="shared" si="6"/>
        <v>0</v>
      </c>
      <c r="H63" s="271">
        <f t="shared" si="6"/>
        <v>0</v>
      </c>
      <c r="I63" s="284">
        <f>B63-表二!C409</f>
        <v>0</v>
      </c>
    </row>
    <row r="64" spans="1:9" ht="20.100000000000001" customHeight="1">
      <c r="A64" s="278" t="s">
        <v>321</v>
      </c>
      <c r="B64" s="275">
        <f t="shared" si="1"/>
        <v>150</v>
      </c>
      <c r="C64" s="276">
        <v>150</v>
      </c>
      <c r="D64" s="276"/>
      <c r="E64" s="276"/>
      <c r="F64" s="276"/>
      <c r="G64" s="273"/>
      <c r="H64" s="276"/>
      <c r="I64" s="284">
        <f>B64-表二!C410</f>
        <v>0</v>
      </c>
    </row>
    <row r="65" spans="1:9" ht="20.100000000000001" customHeight="1">
      <c r="A65" s="274" t="s">
        <v>323</v>
      </c>
      <c r="B65" s="275">
        <f t="shared" si="1"/>
        <v>0</v>
      </c>
      <c r="C65" s="276"/>
      <c r="D65" s="276"/>
      <c r="E65" s="276"/>
      <c r="F65" s="276"/>
      <c r="G65" s="273"/>
      <c r="H65" s="276"/>
      <c r="I65" s="284">
        <f>B65-表二!C415</f>
        <v>0</v>
      </c>
    </row>
    <row r="66" spans="1:9" ht="20.100000000000001" customHeight="1">
      <c r="A66" s="278" t="s">
        <v>331</v>
      </c>
      <c r="B66" s="275">
        <f t="shared" si="1"/>
        <v>0</v>
      </c>
      <c r="C66" s="276"/>
      <c r="D66" s="276"/>
      <c r="E66" s="276"/>
      <c r="F66" s="276"/>
      <c r="G66" s="273"/>
      <c r="H66" s="276"/>
      <c r="I66" s="284">
        <f>B66-表二!C423</f>
        <v>0</v>
      </c>
    </row>
    <row r="67" spans="1:9" ht="20.100000000000001" customHeight="1">
      <c r="A67" s="278" t="s">
        <v>336</v>
      </c>
      <c r="B67" s="275">
        <f t="shared" si="1"/>
        <v>500</v>
      </c>
      <c r="C67" s="276"/>
      <c r="D67" s="276">
        <v>500</v>
      </c>
      <c r="E67" s="276"/>
      <c r="F67" s="276"/>
      <c r="G67" s="273"/>
      <c r="H67" s="276"/>
      <c r="I67" s="284">
        <f>B67-表二!C429</f>
        <v>0</v>
      </c>
    </row>
    <row r="68" spans="1:9" ht="20.100000000000001" customHeight="1">
      <c r="A68" s="278" t="s">
        <v>339</v>
      </c>
      <c r="B68" s="275">
        <f t="shared" si="1"/>
        <v>0</v>
      </c>
      <c r="C68" s="276"/>
      <c r="D68" s="276"/>
      <c r="E68" s="276"/>
      <c r="F68" s="276"/>
      <c r="G68" s="273"/>
      <c r="H68" s="276"/>
      <c r="I68" s="284">
        <f>B68-表二!C433</f>
        <v>0</v>
      </c>
    </row>
    <row r="69" spans="1:9" ht="20.100000000000001" customHeight="1">
      <c r="A69" s="278" t="s">
        <v>343</v>
      </c>
      <c r="B69" s="275">
        <f t="shared" si="1"/>
        <v>0</v>
      </c>
      <c r="C69" s="276"/>
      <c r="D69" s="276"/>
      <c r="E69" s="276"/>
      <c r="F69" s="276"/>
      <c r="G69" s="273"/>
      <c r="H69" s="276"/>
      <c r="I69" s="284">
        <f>B69-表二!C438</f>
        <v>0</v>
      </c>
    </row>
    <row r="70" spans="1:9" ht="20.100000000000001" customHeight="1">
      <c r="A70" s="274" t="s">
        <v>348</v>
      </c>
      <c r="B70" s="275">
        <f t="shared" si="1"/>
        <v>230</v>
      </c>
      <c r="C70" s="276">
        <v>230</v>
      </c>
      <c r="D70" s="276"/>
      <c r="E70" s="276"/>
      <c r="F70" s="276"/>
      <c r="G70" s="273"/>
      <c r="H70" s="276"/>
      <c r="I70" s="284">
        <f>B70-表二!C443</f>
        <v>0</v>
      </c>
    </row>
    <row r="71" spans="1:9" ht="20.100000000000001" customHeight="1">
      <c r="A71" s="274" t="s">
        <v>354</v>
      </c>
      <c r="B71" s="275">
        <f t="shared" ref="B71:B134" si="7">SUM(C71:H71)</f>
        <v>0</v>
      </c>
      <c r="C71" s="276"/>
      <c r="D71" s="276"/>
      <c r="E71" s="276"/>
      <c r="F71" s="276"/>
      <c r="G71" s="273"/>
      <c r="H71" s="276"/>
      <c r="I71" s="284">
        <f>B71-表二!C450</f>
        <v>0</v>
      </c>
    </row>
    <row r="72" spans="1:9" ht="20.100000000000001" customHeight="1">
      <c r="A72" s="114" t="s">
        <v>358</v>
      </c>
      <c r="B72" s="275">
        <f t="shared" si="7"/>
        <v>0</v>
      </c>
      <c r="C72" s="276"/>
      <c r="D72" s="276"/>
      <c r="E72" s="276"/>
      <c r="F72" s="276"/>
      <c r="G72" s="273"/>
      <c r="H72" s="276"/>
      <c r="I72" s="284">
        <f>B72-表二!C454</f>
        <v>0</v>
      </c>
    </row>
    <row r="73" spans="1:9" ht="20.100000000000001" customHeight="1">
      <c r="A73" s="274" t="s">
        <v>362</v>
      </c>
      <c r="B73" s="275">
        <f t="shared" si="7"/>
        <v>1120</v>
      </c>
      <c r="C73" s="276">
        <v>1120</v>
      </c>
      <c r="D73" s="276"/>
      <c r="E73" s="276"/>
      <c r="F73" s="276"/>
      <c r="G73" s="273"/>
      <c r="H73" s="276"/>
      <c r="I73" s="284">
        <f>B73-表二!C458</f>
        <v>0</v>
      </c>
    </row>
    <row r="74" spans="1:9" ht="20.100000000000001" customHeight="1">
      <c r="A74" s="259" t="s">
        <v>367</v>
      </c>
      <c r="B74" s="271">
        <f t="shared" ref="B74:H74" si="8">SUM(B75:B80)</f>
        <v>4500</v>
      </c>
      <c r="C74" s="271">
        <f t="shared" si="8"/>
        <v>4207</v>
      </c>
      <c r="D74" s="271">
        <f t="shared" si="8"/>
        <v>0</v>
      </c>
      <c r="E74" s="271">
        <f t="shared" si="8"/>
        <v>293</v>
      </c>
      <c r="F74" s="271">
        <f t="shared" si="8"/>
        <v>0</v>
      </c>
      <c r="G74" s="273">
        <f t="shared" si="8"/>
        <v>0</v>
      </c>
      <c r="H74" s="271">
        <f t="shared" si="8"/>
        <v>0</v>
      </c>
      <c r="I74" s="284">
        <f>B74-表二!C463</f>
        <v>0</v>
      </c>
    </row>
    <row r="75" spans="1:9" ht="20.100000000000001" customHeight="1">
      <c r="A75" s="114" t="s">
        <v>368</v>
      </c>
      <c r="B75" s="275">
        <f t="shared" si="7"/>
        <v>2380</v>
      </c>
      <c r="C75" s="276">
        <v>2087</v>
      </c>
      <c r="D75" s="276"/>
      <c r="E75" s="276">
        <v>293</v>
      </c>
      <c r="F75" s="276"/>
      <c r="G75" s="273"/>
      <c r="H75" s="276"/>
      <c r="I75" s="284">
        <f>B75-表二!C464</f>
        <v>0</v>
      </c>
    </row>
    <row r="76" spans="1:9" ht="20.100000000000001" customHeight="1">
      <c r="A76" s="114" t="s">
        <v>381</v>
      </c>
      <c r="B76" s="275">
        <f t="shared" si="7"/>
        <v>80</v>
      </c>
      <c r="C76" s="276">
        <v>80</v>
      </c>
      <c r="D76" s="276"/>
      <c r="E76" s="276"/>
      <c r="F76" s="276"/>
      <c r="G76" s="273"/>
      <c r="H76" s="276"/>
      <c r="I76" s="284">
        <f>B76-表二!C480</f>
        <v>0</v>
      </c>
    </row>
    <row r="77" spans="1:9" ht="20.100000000000001" customHeight="1">
      <c r="A77" s="114" t="s">
        <v>386</v>
      </c>
      <c r="B77" s="275">
        <f t="shared" si="7"/>
        <v>80</v>
      </c>
      <c r="C77" s="276">
        <v>80</v>
      </c>
      <c r="D77" s="276"/>
      <c r="E77" s="276"/>
      <c r="F77" s="276"/>
      <c r="G77" s="273"/>
      <c r="H77" s="276"/>
      <c r="I77" s="284">
        <f>B77-表二!C488</f>
        <v>0</v>
      </c>
    </row>
    <row r="78" spans="1:9" ht="20.100000000000001" customHeight="1">
      <c r="A78" s="114" t="s">
        <v>394</v>
      </c>
      <c r="B78" s="275">
        <f t="shared" si="7"/>
        <v>0</v>
      </c>
      <c r="C78" s="276"/>
      <c r="D78" s="276"/>
      <c r="E78" s="276"/>
      <c r="F78" s="276"/>
      <c r="G78" s="273"/>
      <c r="H78" s="276"/>
      <c r="I78" s="284">
        <f>B78-表二!C499</f>
        <v>0</v>
      </c>
    </row>
    <row r="79" spans="1:9" ht="20.100000000000001" customHeight="1">
      <c r="A79" s="114" t="s">
        <v>401</v>
      </c>
      <c r="B79" s="275">
        <f t="shared" si="7"/>
        <v>1960</v>
      </c>
      <c r="C79" s="276">
        <v>1960</v>
      </c>
      <c r="D79" s="276"/>
      <c r="E79" s="276"/>
      <c r="F79" s="276"/>
      <c r="G79" s="273"/>
      <c r="H79" s="276"/>
      <c r="I79" s="284">
        <f>B79-表二!C508</f>
        <v>0</v>
      </c>
    </row>
    <row r="80" spans="1:9" ht="20.100000000000001" customHeight="1">
      <c r="A80" s="114" t="s">
        <v>406</v>
      </c>
      <c r="B80" s="275">
        <f t="shared" si="7"/>
        <v>0</v>
      </c>
      <c r="C80" s="276"/>
      <c r="D80" s="276"/>
      <c r="E80" s="276"/>
      <c r="F80" s="276"/>
      <c r="G80" s="273"/>
      <c r="H80" s="276"/>
      <c r="I80" s="284">
        <f>B80-表二!C516</f>
        <v>0</v>
      </c>
    </row>
    <row r="81" spans="1:9" ht="20.100000000000001" customHeight="1">
      <c r="A81" s="259" t="s">
        <v>410</v>
      </c>
      <c r="B81" s="271">
        <f t="shared" ref="B81:H81" si="9">SUM(B82:B102)</f>
        <v>45824</v>
      </c>
      <c r="C81" s="271">
        <f t="shared" si="9"/>
        <v>39514</v>
      </c>
      <c r="D81" s="271">
        <f t="shared" si="9"/>
        <v>3000</v>
      </c>
      <c r="E81" s="271">
        <f t="shared" si="9"/>
        <v>3310</v>
      </c>
      <c r="F81" s="271">
        <f t="shared" si="9"/>
        <v>0</v>
      </c>
      <c r="G81" s="273">
        <f t="shared" si="9"/>
        <v>0</v>
      </c>
      <c r="H81" s="271">
        <f t="shared" si="9"/>
        <v>0</v>
      </c>
      <c r="I81" s="284">
        <f>B81-表二!C520</f>
        <v>0</v>
      </c>
    </row>
    <row r="82" spans="1:9" ht="20.100000000000001" customHeight="1">
      <c r="A82" s="114" t="s">
        <v>411</v>
      </c>
      <c r="B82" s="275">
        <f t="shared" si="7"/>
        <v>1585</v>
      </c>
      <c r="C82" s="276">
        <v>1585</v>
      </c>
      <c r="D82" s="276"/>
      <c r="E82" s="276"/>
      <c r="F82" s="276"/>
      <c r="G82" s="273"/>
      <c r="H82" s="276"/>
      <c r="I82" s="284">
        <f>B82-表二!C521</f>
        <v>0</v>
      </c>
    </row>
    <row r="83" spans="1:9" ht="20.100000000000001" customHeight="1">
      <c r="A83" s="114" t="s">
        <v>421</v>
      </c>
      <c r="B83" s="275">
        <f t="shared" si="7"/>
        <v>2150</v>
      </c>
      <c r="C83" s="276">
        <v>2150</v>
      </c>
      <c r="D83" s="276"/>
      <c r="E83" s="276"/>
      <c r="F83" s="276"/>
      <c r="G83" s="273"/>
      <c r="H83" s="276"/>
      <c r="I83" s="284">
        <f>B83-表二!C535</f>
        <v>0</v>
      </c>
    </row>
    <row r="84" spans="1:9" ht="20.100000000000001" customHeight="1">
      <c r="A84" s="114" t="s">
        <v>426</v>
      </c>
      <c r="B84" s="275">
        <f t="shared" si="7"/>
        <v>0</v>
      </c>
      <c r="C84" s="276"/>
      <c r="D84" s="276"/>
      <c r="E84" s="276"/>
      <c r="F84" s="276"/>
      <c r="G84" s="273"/>
      <c r="H84" s="276"/>
      <c r="I84" s="284">
        <f>B84-表二!C543</f>
        <v>0</v>
      </c>
    </row>
    <row r="85" spans="1:9" ht="20.100000000000001" customHeight="1">
      <c r="A85" s="114" t="s">
        <v>428</v>
      </c>
      <c r="B85" s="275">
        <f t="shared" si="7"/>
        <v>2060</v>
      </c>
      <c r="C85" s="276">
        <v>2060</v>
      </c>
      <c r="D85" s="276"/>
      <c r="E85" s="276"/>
      <c r="F85" s="276"/>
      <c r="G85" s="273"/>
      <c r="H85" s="276"/>
      <c r="I85" s="284">
        <f>B85-表二!C545</f>
        <v>0</v>
      </c>
    </row>
    <row r="86" spans="1:9" ht="20.100000000000001" customHeight="1">
      <c r="A86" s="114" t="s">
        <v>436</v>
      </c>
      <c r="B86" s="275">
        <f t="shared" si="7"/>
        <v>0</v>
      </c>
      <c r="C86" s="276"/>
      <c r="D86" s="276"/>
      <c r="E86" s="276"/>
      <c r="F86" s="276"/>
      <c r="G86" s="273"/>
      <c r="H86" s="276"/>
      <c r="I86" s="284">
        <f>B86-表二!C553</f>
        <v>0</v>
      </c>
    </row>
    <row r="87" spans="1:9" ht="20.100000000000001" customHeight="1">
      <c r="A87" s="114" t="s">
        <v>440</v>
      </c>
      <c r="B87" s="275">
        <f t="shared" si="7"/>
        <v>6180</v>
      </c>
      <c r="C87" s="276">
        <v>3180</v>
      </c>
      <c r="D87" s="276">
        <v>3000</v>
      </c>
      <c r="E87" s="276"/>
      <c r="F87" s="276"/>
      <c r="G87" s="273"/>
      <c r="H87" s="276"/>
      <c r="I87" s="284">
        <f>B87-表二!C557</f>
        <v>0</v>
      </c>
    </row>
    <row r="88" spans="1:9" ht="20.100000000000001" customHeight="1">
      <c r="A88" s="114" t="s">
        <v>450</v>
      </c>
      <c r="B88" s="275">
        <f t="shared" si="7"/>
        <v>3005</v>
      </c>
      <c r="C88" s="276">
        <v>2600</v>
      </c>
      <c r="D88" s="276"/>
      <c r="E88" s="276">
        <v>405</v>
      </c>
      <c r="F88" s="276"/>
      <c r="G88" s="273"/>
      <c r="H88" s="276"/>
      <c r="I88" s="284">
        <f>B88-表二!C567</f>
        <v>0</v>
      </c>
    </row>
    <row r="89" spans="1:9" ht="20.100000000000001" customHeight="1">
      <c r="A89" s="114" t="s">
        <v>458</v>
      </c>
      <c r="B89" s="275">
        <f t="shared" si="7"/>
        <v>550</v>
      </c>
      <c r="C89" s="276">
        <v>110</v>
      </c>
      <c r="D89" s="276"/>
      <c r="E89" s="276">
        <v>440</v>
      </c>
      <c r="F89" s="276"/>
      <c r="G89" s="273"/>
      <c r="H89" s="276"/>
      <c r="I89" s="284">
        <f>B89-表二!C575</f>
        <v>0</v>
      </c>
    </row>
    <row r="90" spans="1:9" ht="20.100000000000001" customHeight="1">
      <c r="A90" s="114" t="s">
        <v>465</v>
      </c>
      <c r="B90" s="275">
        <f t="shared" si="7"/>
        <v>2400</v>
      </c>
      <c r="C90" s="276">
        <v>1897</v>
      </c>
      <c r="D90" s="276"/>
      <c r="E90" s="276">
        <v>503</v>
      </c>
      <c r="F90" s="276"/>
      <c r="G90" s="273"/>
      <c r="H90" s="276"/>
      <c r="I90" s="284">
        <f>B90-表二!C582</f>
        <v>0</v>
      </c>
    </row>
    <row r="91" spans="1:9" ht="20.100000000000001" customHeight="1">
      <c r="A91" s="114" t="s">
        <v>473</v>
      </c>
      <c r="B91" s="275">
        <f t="shared" si="7"/>
        <v>1800</v>
      </c>
      <c r="C91" s="276">
        <v>1763</v>
      </c>
      <c r="D91" s="276"/>
      <c r="E91" s="276">
        <v>37</v>
      </c>
      <c r="F91" s="276"/>
      <c r="G91" s="273"/>
      <c r="H91" s="276"/>
      <c r="I91" s="284">
        <f>B91-表二!C590</f>
        <v>0</v>
      </c>
    </row>
    <row r="92" spans="1:9" ht="20.100000000000001" customHeight="1">
      <c r="A92" s="114" t="s">
        <v>479</v>
      </c>
      <c r="B92" s="275">
        <f t="shared" si="7"/>
        <v>65</v>
      </c>
      <c r="C92" s="276">
        <v>65</v>
      </c>
      <c r="D92" s="276"/>
      <c r="E92" s="276"/>
      <c r="F92" s="276"/>
      <c r="G92" s="273"/>
      <c r="H92" s="276"/>
      <c r="I92" s="284">
        <f>B92-表二!C599</f>
        <v>0</v>
      </c>
    </row>
    <row r="93" spans="1:9" ht="20.100000000000001" customHeight="1">
      <c r="A93" s="114" t="s">
        <v>481</v>
      </c>
      <c r="B93" s="275">
        <f t="shared" si="7"/>
        <v>5969</v>
      </c>
      <c r="C93" s="276">
        <v>5687</v>
      </c>
      <c r="D93" s="276"/>
      <c r="E93" s="276">
        <v>282</v>
      </c>
      <c r="F93" s="276"/>
      <c r="G93" s="273"/>
      <c r="H93" s="276"/>
      <c r="I93" s="284">
        <f>B93-表二!C604</f>
        <v>0</v>
      </c>
    </row>
    <row r="94" spans="1:9" ht="20.100000000000001" customHeight="1">
      <c r="A94" s="114" t="s">
        <v>484</v>
      </c>
      <c r="B94" s="275">
        <f t="shared" si="7"/>
        <v>1250</v>
      </c>
      <c r="C94" s="276">
        <v>413</v>
      </c>
      <c r="D94" s="276"/>
      <c r="E94" s="276">
        <v>837</v>
      </c>
      <c r="F94" s="276"/>
      <c r="G94" s="273"/>
      <c r="H94" s="276"/>
      <c r="I94" s="284">
        <f>B94-表二!C607</f>
        <v>0</v>
      </c>
    </row>
    <row r="95" spans="1:9" ht="20.100000000000001" customHeight="1">
      <c r="A95" s="114" t="s">
        <v>487</v>
      </c>
      <c r="B95" s="275">
        <f t="shared" si="7"/>
        <v>2000</v>
      </c>
      <c r="C95" s="276">
        <v>1339</v>
      </c>
      <c r="D95" s="276"/>
      <c r="E95" s="276">
        <v>661</v>
      </c>
      <c r="F95" s="276"/>
      <c r="G95" s="273"/>
      <c r="H95" s="276"/>
      <c r="I95" s="284">
        <f>B95-表二!C610</f>
        <v>0</v>
      </c>
    </row>
    <row r="96" spans="1:9" ht="20.100000000000001" customHeight="1">
      <c r="A96" s="114" t="s">
        <v>490</v>
      </c>
      <c r="B96" s="275">
        <f t="shared" si="7"/>
        <v>0</v>
      </c>
      <c r="C96" s="276"/>
      <c r="D96" s="276"/>
      <c r="E96" s="276"/>
      <c r="F96" s="276"/>
      <c r="G96" s="273"/>
      <c r="H96" s="276"/>
      <c r="I96" s="284">
        <f>B96-表二!C613</f>
        <v>0</v>
      </c>
    </row>
    <row r="97" spans="1:9" ht="20.100000000000001" customHeight="1">
      <c r="A97" s="114" t="s">
        <v>493</v>
      </c>
      <c r="B97" s="275">
        <f t="shared" si="7"/>
        <v>800</v>
      </c>
      <c r="C97" s="276">
        <v>655</v>
      </c>
      <c r="D97" s="276"/>
      <c r="E97" s="276">
        <v>145</v>
      </c>
      <c r="F97" s="276"/>
      <c r="G97" s="273"/>
      <c r="H97" s="276"/>
      <c r="I97" s="284">
        <f>B97-表二!C616</f>
        <v>0</v>
      </c>
    </row>
    <row r="98" spans="1:9" ht="20.100000000000001" customHeight="1">
      <c r="A98" s="114" t="s">
        <v>496</v>
      </c>
      <c r="B98" s="275">
        <f t="shared" si="7"/>
        <v>15850</v>
      </c>
      <c r="C98" s="276">
        <v>15850</v>
      </c>
      <c r="D98" s="276"/>
      <c r="E98" s="276"/>
      <c r="F98" s="276"/>
      <c r="G98" s="273"/>
      <c r="H98" s="276"/>
      <c r="I98" s="284">
        <f>B98-表二!C619</f>
        <v>0</v>
      </c>
    </row>
    <row r="99" spans="1:9" ht="20.100000000000001" customHeight="1">
      <c r="A99" s="114" t="s">
        <v>500</v>
      </c>
      <c r="B99" s="275">
        <f t="shared" si="7"/>
        <v>0</v>
      </c>
      <c r="C99" s="276"/>
      <c r="D99" s="276"/>
      <c r="E99" s="276"/>
      <c r="F99" s="276"/>
      <c r="G99" s="273"/>
      <c r="H99" s="276"/>
      <c r="I99" s="284">
        <f>B99-表二!C623</f>
        <v>0</v>
      </c>
    </row>
    <row r="100" spans="1:9" ht="20.100000000000001" customHeight="1">
      <c r="A100" s="285" t="s">
        <v>505</v>
      </c>
      <c r="B100" s="275">
        <f t="shared" si="7"/>
        <v>160</v>
      </c>
      <c r="C100" s="276">
        <v>160</v>
      </c>
      <c r="D100" s="276"/>
      <c r="E100" s="276"/>
      <c r="F100" s="276"/>
      <c r="G100" s="273"/>
      <c r="H100" s="276"/>
      <c r="I100" s="284">
        <f>B100-表二!C628</f>
        <v>0</v>
      </c>
    </row>
    <row r="101" spans="1:9" ht="20.100000000000001" customHeight="1">
      <c r="A101" s="114" t="s">
        <v>509</v>
      </c>
      <c r="B101" s="275">
        <f t="shared" si="7"/>
        <v>0</v>
      </c>
      <c r="C101" s="276"/>
      <c r="D101" s="276"/>
      <c r="E101" s="276"/>
      <c r="F101" s="276"/>
      <c r="G101" s="273"/>
      <c r="H101" s="276"/>
      <c r="I101" s="284">
        <f>B101-表二!C636</f>
        <v>0</v>
      </c>
    </row>
    <row r="102" spans="1:9" ht="20.100000000000001" customHeight="1">
      <c r="A102" s="114" t="s">
        <v>512</v>
      </c>
      <c r="B102" s="275">
        <f t="shared" si="7"/>
        <v>0</v>
      </c>
      <c r="C102" s="276"/>
      <c r="D102" s="276"/>
      <c r="E102" s="276"/>
      <c r="F102" s="276"/>
      <c r="G102" s="273"/>
      <c r="H102" s="276"/>
      <c r="I102" s="284">
        <f>B102-表二!C639</f>
        <v>0</v>
      </c>
    </row>
    <row r="103" spans="1:9" ht="20.100000000000001" customHeight="1">
      <c r="A103" s="259" t="s">
        <v>514</v>
      </c>
      <c r="B103" s="271">
        <f t="shared" ref="B103:H103" si="10">SUM(B104:B116)</f>
        <v>35000</v>
      </c>
      <c r="C103" s="271">
        <f t="shared" si="10"/>
        <v>32304</v>
      </c>
      <c r="D103" s="271">
        <f t="shared" si="10"/>
        <v>2000</v>
      </c>
      <c r="E103" s="271">
        <f t="shared" si="10"/>
        <v>696</v>
      </c>
      <c r="F103" s="271">
        <f t="shared" si="10"/>
        <v>0</v>
      </c>
      <c r="G103" s="273">
        <f t="shared" si="10"/>
        <v>0</v>
      </c>
      <c r="H103" s="271">
        <f t="shared" si="10"/>
        <v>0</v>
      </c>
      <c r="I103" s="284">
        <f>B103-表二!C640</f>
        <v>0</v>
      </c>
    </row>
    <row r="104" spans="1:9" ht="20.100000000000001" customHeight="1">
      <c r="A104" s="114" t="s">
        <v>515</v>
      </c>
      <c r="B104" s="275">
        <f t="shared" si="7"/>
        <v>800</v>
      </c>
      <c r="C104" s="276">
        <v>800</v>
      </c>
      <c r="D104" s="276"/>
      <c r="E104" s="276"/>
      <c r="F104" s="276"/>
      <c r="G104" s="273"/>
      <c r="H104" s="276"/>
      <c r="I104" s="284">
        <f>B104-表二!C641</f>
        <v>0</v>
      </c>
    </row>
    <row r="105" spans="1:9" ht="20.100000000000001" customHeight="1">
      <c r="A105" s="114" t="s">
        <v>517</v>
      </c>
      <c r="B105" s="275">
        <f t="shared" si="7"/>
        <v>7150</v>
      </c>
      <c r="C105" s="276">
        <v>6750</v>
      </c>
      <c r="D105" s="276"/>
      <c r="E105" s="276">
        <v>400</v>
      </c>
      <c r="F105" s="276"/>
      <c r="G105" s="273"/>
      <c r="H105" s="276"/>
      <c r="I105" s="284">
        <f>B105-表二!C646</f>
        <v>0</v>
      </c>
    </row>
    <row r="106" spans="1:9" ht="20.100000000000001" customHeight="1">
      <c r="A106" s="114" t="s">
        <v>531</v>
      </c>
      <c r="B106" s="275">
        <f t="shared" si="7"/>
        <v>3290</v>
      </c>
      <c r="C106" s="276">
        <v>3290</v>
      </c>
      <c r="D106" s="276"/>
      <c r="E106" s="276"/>
      <c r="F106" s="276"/>
      <c r="G106" s="273"/>
      <c r="H106" s="276"/>
      <c r="I106" s="284">
        <f>B106-表二!C660</f>
        <v>0</v>
      </c>
    </row>
    <row r="107" spans="1:9" ht="20.100000000000001" customHeight="1">
      <c r="A107" s="114" t="s">
        <v>535</v>
      </c>
      <c r="B107" s="275">
        <f t="shared" si="7"/>
        <v>3930</v>
      </c>
      <c r="C107" s="276">
        <v>1929</v>
      </c>
      <c r="D107" s="276">
        <v>2000</v>
      </c>
      <c r="E107" s="276">
        <v>1</v>
      </c>
      <c r="F107" s="276"/>
      <c r="G107" s="273"/>
      <c r="H107" s="276"/>
      <c r="I107" s="284">
        <f>B107-表二!C664</f>
        <v>0</v>
      </c>
    </row>
    <row r="108" spans="1:9" ht="20.100000000000001" customHeight="1">
      <c r="A108" s="114" t="s">
        <v>547</v>
      </c>
      <c r="B108" s="275">
        <f t="shared" si="7"/>
        <v>0</v>
      </c>
      <c r="C108" s="276"/>
      <c r="D108" s="276"/>
      <c r="E108" s="276"/>
      <c r="F108" s="276"/>
      <c r="G108" s="273"/>
      <c r="H108" s="276"/>
      <c r="I108" s="284">
        <f>B108-表二!C676</f>
        <v>0</v>
      </c>
    </row>
    <row r="109" spans="1:9" ht="20.100000000000001" customHeight="1">
      <c r="A109" s="114" t="s">
        <v>550</v>
      </c>
      <c r="B109" s="275">
        <f t="shared" si="7"/>
        <v>2405</v>
      </c>
      <c r="C109" s="276">
        <v>2405</v>
      </c>
      <c r="D109" s="276"/>
      <c r="E109" s="276"/>
      <c r="F109" s="276"/>
      <c r="G109" s="273"/>
      <c r="H109" s="276"/>
      <c r="I109" s="284">
        <f>B109-表二!C679</f>
        <v>0</v>
      </c>
    </row>
    <row r="110" spans="1:9" ht="20.100000000000001" customHeight="1">
      <c r="A110" s="114" t="s">
        <v>554</v>
      </c>
      <c r="B110" s="286">
        <f t="shared" si="7"/>
        <v>0</v>
      </c>
      <c r="C110" s="276"/>
      <c r="D110" s="276"/>
      <c r="E110" s="276"/>
      <c r="F110" s="276"/>
      <c r="G110" s="273"/>
      <c r="H110" s="276"/>
      <c r="I110" s="284">
        <f>B110-表二!C683</f>
        <v>0</v>
      </c>
    </row>
    <row r="111" spans="1:9" ht="20.100000000000001" customHeight="1">
      <c r="A111" s="114" t="s">
        <v>559</v>
      </c>
      <c r="B111" s="275">
        <f t="shared" si="7"/>
        <v>14570</v>
      </c>
      <c r="C111" s="276">
        <v>14570</v>
      </c>
      <c r="D111" s="276"/>
      <c r="E111" s="276"/>
      <c r="F111" s="276"/>
      <c r="G111" s="273"/>
      <c r="H111" s="276"/>
      <c r="I111" s="284">
        <f>B111-表二!C688</f>
        <v>0</v>
      </c>
    </row>
    <row r="112" spans="1:9" ht="20.100000000000001" customHeight="1">
      <c r="A112" s="114" t="s">
        <v>563</v>
      </c>
      <c r="B112" s="275">
        <f t="shared" si="7"/>
        <v>2000</v>
      </c>
      <c r="C112" s="276">
        <v>1912</v>
      </c>
      <c r="D112" s="276"/>
      <c r="E112" s="276">
        <v>88</v>
      </c>
      <c r="F112" s="276"/>
      <c r="G112" s="273"/>
      <c r="H112" s="276"/>
      <c r="I112" s="284">
        <f>B112-表二!C692</f>
        <v>0</v>
      </c>
    </row>
    <row r="113" spans="1:9" ht="20.100000000000001" customHeight="1">
      <c r="A113" s="114" t="s">
        <v>567</v>
      </c>
      <c r="B113" s="275">
        <f t="shared" si="7"/>
        <v>75</v>
      </c>
      <c r="C113" s="276">
        <v>67</v>
      </c>
      <c r="D113" s="276"/>
      <c r="E113" s="276">
        <v>8</v>
      </c>
      <c r="F113" s="276"/>
      <c r="G113" s="273"/>
      <c r="H113" s="276"/>
      <c r="I113" s="284">
        <f>B113-表二!C696</f>
        <v>0</v>
      </c>
    </row>
    <row r="114" spans="1:9" ht="20.100000000000001" customHeight="1">
      <c r="A114" s="114" t="s">
        <v>570</v>
      </c>
      <c r="B114" s="275">
        <f t="shared" si="7"/>
        <v>30</v>
      </c>
      <c r="C114" s="276">
        <v>30</v>
      </c>
      <c r="D114" s="276"/>
      <c r="E114" s="276"/>
      <c r="F114" s="276"/>
      <c r="G114" s="273"/>
      <c r="H114" s="276"/>
      <c r="I114" s="284">
        <f>B114-表二!C699</f>
        <v>0</v>
      </c>
    </row>
    <row r="115" spans="1:9" ht="20.100000000000001" customHeight="1">
      <c r="A115" s="114" t="s">
        <v>574</v>
      </c>
      <c r="B115" s="275">
        <f t="shared" si="7"/>
        <v>350</v>
      </c>
      <c r="C115" s="276">
        <v>151</v>
      </c>
      <c r="D115" s="276"/>
      <c r="E115" s="276">
        <v>199</v>
      </c>
      <c r="F115" s="276"/>
      <c r="G115" s="273"/>
      <c r="H115" s="276"/>
      <c r="I115" s="284">
        <f>B115-表二!C708</f>
        <v>0</v>
      </c>
    </row>
    <row r="116" spans="1:9" ht="20.100000000000001" customHeight="1">
      <c r="A116" s="287" t="s">
        <v>576</v>
      </c>
      <c r="B116" s="275">
        <f t="shared" si="7"/>
        <v>400</v>
      </c>
      <c r="C116" s="276">
        <v>400</v>
      </c>
      <c r="D116" s="276"/>
      <c r="E116" s="276"/>
      <c r="F116" s="276"/>
      <c r="G116" s="273"/>
      <c r="H116" s="276"/>
      <c r="I116" s="284">
        <f>B116-表二!C710</f>
        <v>0</v>
      </c>
    </row>
    <row r="117" spans="1:9" ht="20.100000000000001" customHeight="1">
      <c r="A117" s="288" t="s">
        <v>578</v>
      </c>
      <c r="B117" s="271">
        <f t="shared" ref="B117:H117" si="11">SUM(B118:B132)</f>
        <v>20000</v>
      </c>
      <c r="C117" s="271">
        <f t="shared" si="11"/>
        <v>10000</v>
      </c>
      <c r="D117" s="271">
        <f t="shared" si="11"/>
        <v>10000</v>
      </c>
      <c r="E117" s="271">
        <f t="shared" si="11"/>
        <v>0</v>
      </c>
      <c r="F117" s="271">
        <f t="shared" si="11"/>
        <v>0</v>
      </c>
      <c r="G117" s="273">
        <f t="shared" si="11"/>
        <v>0</v>
      </c>
      <c r="H117" s="271">
        <f t="shared" si="11"/>
        <v>0</v>
      </c>
      <c r="I117" s="284">
        <f>B117-表二!C712</f>
        <v>0</v>
      </c>
    </row>
    <row r="118" spans="1:9" ht="20.100000000000001" customHeight="1">
      <c r="A118" s="287" t="s">
        <v>579</v>
      </c>
      <c r="B118" s="275">
        <f t="shared" si="7"/>
        <v>0</v>
      </c>
      <c r="C118" s="276"/>
      <c r="D118" s="276"/>
      <c r="E118" s="276"/>
      <c r="F118" s="276"/>
      <c r="G118" s="273"/>
      <c r="H118" s="276"/>
      <c r="I118" s="284">
        <f>B118-表二!C713</f>
        <v>0</v>
      </c>
    </row>
    <row r="119" spans="1:9" ht="20.100000000000001" customHeight="1">
      <c r="A119" s="287" t="s">
        <v>586</v>
      </c>
      <c r="B119" s="275">
        <f t="shared" si="7"/>
        <v>50</v>
      </c>
      <c r="C119" s="276">
        <v>50</v>
      </c>
      <c r="D119" s="276"/>
      <c r="E119" s="276"/>
      <c r="F119" s="276"/>
      <c r="G119" s="273"/>
      <c r="H119" s="276"/>
      <c r="I119" s="284">
        <f>B119-表二!C723</f>
        <v>0</v>
      </c>
    </row>
    <row r="120" spans="1:9" ht="20.100000000000001" customHeight="1">
      <c r="A120" s="287" t="s">
        <v>590</v>
      </c>
      <c r="B120" s="275">
        <f t="shared" si="7"/>
        <v>11930</v>
      </c>
      <c r="C120" s="276">
        <v>1930</v>
      </c>
      <c r="D120" s="276">
        <v>10000</v>
      </c>
      <c r="E120" s="276"/>
      <c r="F120" s="276"/>
      <c r="G120" s="273"/>
      <c r="H120" s="276"/>
      <c r="I120" s="284">
        <f>B120-表二!C727</f>
        <v>0</v>
      </c>
    </row>
    <row r="121" spans="1:9" ht="20.100000000000001" customHeight="1">
      <c r="A121" s="287" t="s">
        <v>598</v>
      </c>
      <c r="B121" s="275">
        <f t="shared" si="7"/>
        <v>2420</v>
      </c>
      <c r="C121" s="276">
        <v>2420</v>
      </c>
      <c r="D121" s="276"/>
      <c r="E121" s="276"/>
      <c r="F121" s="276"/>
      <c r="G121" s="273"/>
      <c r="H121" s="276"/>
      <c r="I121" s="284">
        <f>B121-表二!C735</f>
        <v>0</v>
      </c>
    </row>
    <row r="122" spans="1:9" ht="20.100000000000001" customHeight="1">
      <c r="A122" s="287" t="s">
        <v>603</v>
      </c>
      <c r="B122" s="275">
        <f t="shared" si="7"/>
        <v>600</v>
      </c>
      <c r="C122" s="276">
        <v>600</v>
      </c>
      <c r="D122" s="276"/>
      <c r="E122" s="276"/>
      <c r="F122" s="276"/>
      <c r="G122" s="273"/>
      <c r="H122" s="276"/>
      <c r="I122" s="284">
        <f>B122-表二!C740</f>
        <v>0</v>
      </c>
    </row>
    <row r="123" spans="1:9" ht="20.100000000000001" customHeight="1">
      <c r="A123" s="287" t="s">
        <v>610</v>
      </c>
      <c r="B123" s="275">
        <f t="shared" si="7"/>
        <v>0</v>
      </c>
      <c r="C123" s="276"/>
      <c r="D123" s="276"/>
      <c r="E123" s="276"/>
      <c r="F123" s="276"/>
      <c r="G123" s="273"/>
      <c r="H123" s="276"/>
      <c r="I123" s="284">
        <f>B123-表二!C747</f>
        <v>0</v>
      </c>
    </row>
    <row r="124" spans="1:9" ht="20.100000000000001" customHeight="1">
      <c r="A124" s="287" t="s">
        <v>616</v>
      </c>
      <c r="B124" s="275">
        <f t="shared" si="7"/>
        <v>0</v>
      </c>
      <c r="C124" s="276"/>
      <c r="D124" s="276"/>
      <c r="E124" s="276"/>
      <c r="F124" s="276"/>
      <c r="G124" s="273"/>
      <c r="H124" s="276"/>
      <c r="I124" s="284">
        <f>B124-表二!C753</f>
        <v>0</v>
      </c>
    </row>
    <row r="125" spans="1:9" ht="20.100000000000001" customHeight="1">
      <c r="A125" s="287" t="s">
        <v>619</v>
      </c>
      <c r="B125" s="275">
        <f t="shared" si="7"/>
        <v>0</v>
      </c>
      <c r="C125" s="276"/>
      <c r="D125" s="276"/>
      <c r="E125" s="276"/>
      <c r="F125" s="276"/>
      <c r="G125" s="273"/>
      <c r="H125" s="276"/>
      <c r="I125" s="284">
        <f>B125-表二!C756</f>
        <v>0</v>
      </c>
    </row>
    <row r="126" spans="1:9" ht="20.100000000000001" customHeight="1">
      <c r="A126" s="287" t="s">
        <v>622</v>
      </c>
      <c r="B126" s="275">
        <f t="shared" si="7"/>
        <v>0</v>
      </c>
      <c r="C126" s="276"/>
      <c r="D126" s="276"/>
      <c r="E126" s="276"/>
      <c r="F126" s="276"/>
      <c r="G126" s="273"/>
      <c r="H126" s="276"/>
      <c r="I126" s="284">
        <f>B126-表二!C759</f>
        <v>0</v>
      </c>
    </row>
    <row r="127" spans="1:9" ht="20.100000000000001" customHeight="1">
      <c r="A127" s="287" t="s">
        <v>623</v>
      </c>
      <c r="B127" s="275">
        <f t="shared" si="7"/>
        <v>2500</v>
      </c>
      <c r="C127" s="276">
        <v>2500</v>
      </c>
      <c r="D127" s="276"/>
      <c r="E127" s="276"/>
      <c r="F127" s="276"/>
      <c r="G127" s="273"/>
      <c r="H127" s="276"/>
      <c r="I127" s="284">
        <f>B127-表二!C760</f>
        <v>0</v>
      </c>
    </row>
    <row r="128" spans="1:9" ht="20.100000000000001" customHeight="1">
      <c r="A128" s="287" t="s">
        <v>624</v>
      </c>
      <c r="B128" s="275">
        <f t="shared" si="7"/>
        <v>2200</v>
      </c>
      <c r="C128" s="276">
        <v>2200</v>
      </c>
      <c r="D128" s="276"/>
      <c r="E128" s="276"/>
      <c r="F128" s="276"/>
      <c r="G128" s="273"/>
      <c r="H128" s="276"/>
      <c r="I128" s="284">
        <f>B128-表二!C761</f>
        <v>0</v>
      </c>
    </row>
    <row r="129" spans="1:9" ht="20.100000000000001" customHeight="1">
      <c r="A129" s="287" t="s">
        <v>630</v>
      </c>
      <c r="B129" s="275">
        <f t="shared" si="7"/>
        <v>300</v>
      </c>
      <c r="C129" s="276">
        <v>300</v>
      </c>
      <c r="D129" s="276"/>
      <c r="E129" s="276"/>
      <c r="F129" s="276"/>
      <c r="G129" s="273"/>
      <c r="H129" s="276"/>
      <c r="I129" s="284">
        <f>B129-表二!C767</f>
        <v>0</v>
      </c>
    </row>
    <row r="130" spans="1:9" ht="20.100000000000001" customHeight="1">
      <c r="A130" s="287" t="s">
        <v>631</v>
      </c>
      <c r="B130" s="275">
        <f t="shared" si="7"/>
        <v>0</v>
      </c>
      <c r="C130" s="276"/>
      <c r="D130" s="276"/>
      <c r="E130" s="276"/>
      <c r="F130" s="276"/>
      <c r="G130" s="273"/>
      <c r="H130" s="276"/>
      <c r="I130" s="284">
        <f>B130-表二!C768</f>
        <v>0</v>
      </c>
    </row>
    <row r="131" spans="1:9" ht="20.100000000000001" customHeight="1">
      <c r="A131" s="287" t="s">
        <v>632</v>
      </c>
      <c r="B131" s="275">
        <f t="shared" si="7"/>
        <v>0</v>
      </c>
      <c r="C131" s="276"/>
      <c r="D131" s="276"/>
      <c r="E131" s="276"/>
      <c r="F131" s="276"/>
      <c r="G131" s="273"/>
      <c r="H131" s="276"/>
      <c r="I131" s="284">
        <f>B131-表二!C769</f>
        <v>0</v>
      </c>
    </row>
    <row r="132" spans="1:9" ht="20.100000000000001" customHeight="1">
      <c r="A132" s="287" t="s">
        <v>642</v>
      </c>
      <c r="B132" s="275">
        <f t="shared" si="7"/>
        <v>0</v>
      </c>
      <c r="C132" s="276"/>
      <c r="D132" s="276"/>
      <c r="E132" s="276"/>
      <c r="F132" s="276"/>
      <c r="G132" s="273"/>
      <c r="H132" s="276"/>
      <c r="I132" s="284">
        <f>B132-表二!C784</f>
        <v>0</v>
      </c>
    </row>
    <row r="133" spans="1:9" ht="20.100000000000001" customHeight="1">
      <c r="A133" s="288" t="s">
        <v>643</v>
      </c>
      <c r="B133" s="271">
        <f t="shared" ref="B133:H133" si="12">SUM(B134:B139)</f>
        <v>68000</v>
      </c>
      <c r="C133" s="271">
        <f t="shared" si="12"/>
        <v>65000</v>
      </c>
      <c r="D133" s="271">
        <f t="shared" si="12"/>
        <v>3000</v>
      </c>
      <c r="E133" s="271">
        <f t="shared" si="12"/>
        <v>0</v>
      </c>
      <c r="F133" s="271">
        <f t="shared" si="12"/>
        <v>0</v>
      </c>
      <c r="G133" s="273">
        <f t="shared" si="12"/>
        <v>0</v>
      </c>
      <c r="H133" s="271">
        <f t="shared" si="12"/>
        <v>0</v>
      </c>
      <c r="I133" s="284">
        <f>B133-表二!C785</f>
        <v>0</v>
      </c>
    </row>
    <row r="134" spans="1:9" ht="20.100000000000001" customHeight="1">
      <c r="A134" s="287" t="s">
        <v>644</v>
      </c>
      <c r="B134" s="275">
        <f t="shared" si="7"/>
        <v>14200</v>
      </c>
      <c r="C134" s="276">
        <v>14200</v>
      </c>
      <c r="D134" s="276"/>
      <c r="E134" s="276"/>
      <c r="F134" s="276"/>
      <c r="G134" s="273"/>
      <c r="H134" s="276"/>
      <c r="I134" s="284">
        <f>B134-表二!C786</f>
        <v>0</v>
      </c>
    </row>
    <row r="135" spans="1:9" ht="20.100000000000001" customHeight="1">
      <c r="A135" s="287" t="s">
        <v>652</v>
      </c>
      <c r="B135" s="275">
        <f t="shared" ref="B135:B197" si="13">SUM(C135:H135)</f>
        <v>0</v>
      </c>
      <c r="C135" s="276"/>
      <c r="D135" s="276"/>
      <c r="E135" s="276"/>
      <c r="F135" s="276"/>
      <c r="G135" s="273"/>
      <c r="H135" s="276"/>
      <c r="I135" s="284">
        <f>B135-表二!C797</f>
        <v>0</v>
      </c>
    </row>
    <row r="136" spans="1:9" ht="20.100000000000001" customHeight="1">
      <c r="A136" s="287" t="s">
        <v>653</v>
      </c>
      <c r="B136" s="275">
        <f t="shared" si="13"/>
        <v>34600</v>
      </c>
      <c r="C136" s="276">
        <v>31600</v>
      </c>
      <c r="D136" s="276">
        <v>3000</v>
      </c>
      <c r="E136" s="276"/>
      <c r="F136" s="276"/>
      <c r="G136" s="273"/>
      <c r="H136" s="276"/>
      <c r="I136" s="284">
        <f>B136-表二!C798</f>
        <v>0</v>
      </c>
    </row>
    <row r="137" spans="1:9" ht="20.100000000000001" customHeight="1">
      <c r="A137" s="287" t="s">
        <v>656</v>
      </c>
      <c r="B137" s="275">
        <f t="shared" si="13"/>
        <v>14000</v>
      </c>
      <c r="C137" s="276">
        <v>14000</v>
      </c>
      <c r="D137" s="276"/>
      <c r="E137" s="276"/>
      <c r="F137" s="276"/>
      <c r="G137" s="273"/>
      <c r="H137" s="276"/>
      <c r="I137" s="284">
        <f>B137-表二!C801</f>
        <v>0</v>
      </c>
    </row>
    <row r="138" spans="1:9" ht="20.100000000000001" customHeight="1">
      <c r="A138" s="287" t="s">
        <v>657</v>
      </c>
      <c r="B138" s="275">
        <f t="shared" si="13"/>
        <v>200</v>
      </c>
      <c r="C138" s="276">
        <v>200</v>
      </c>
      <c r="D138" s="276"/>
      <c r="E138" s="276"/>
      <c r="F138" s="276"/>
      <c r="G138" s="273"/>
      <c r="H138" s="276"/>
      <c r="I138" s="284">
        <f>B138-表二!C802</f>
        <v>0</v>
      </c>
    </row>
    <row r="139" spans="1:9" ht="20.100000000000001" customHeight="1">
      <c r="A139" s="287" t="s">
        <v>658</v>
      </c>
      <c r="B139" s="275">
        <f t="shared" si="13"/>
        <v>5000</v>
      </c>
      <c r="C139" s="276">
        <v>5000</v>
      </c>
      <c r="D139" s="276"/>
      <c r="E139" s="276"/>
      <c r="F139" s="276"/>
      <c r="G139" s="273"/>
      <c r="H139" s="276"/>
      <c r="I139" s="284">
        <f>B139-表二!C803</f>
        <v>0</v>
      </c>
    </row>
    <row r="140" spans="1:9" ht="20.100000000000001" customHeight="1">
      <c r="A140" s="288" t="s">
        <v>659</v>
      </c>
      <c r="B140" s="271">
        <f t="shared" ref="B140:H140" si="14">SUM(B141:B148)</f>
        <v>65000</v>
      </c>
      <c r="C140" s="271">
        <f t="shared" si="14"/>
        <v>43979</v>
      </c>
      <c r="D140" s="271">
        <f t="shared" si="14"/>
        <v>12000</v>
      </c>
      <c r="E140" s="271">
        <f t="shared" si="14"/>
        <v>9021</v>
      </c>
      <c r="F140" s="271">
        <f t="shared" si="14"/>
        <v>0</v>
      </c>
      <c r="G140" s="273">
        <f t="shared" si="14"/>
        <v>0</v>
      </c>
      <c r="H140" s="271">
        <f t="shared" si="14"/>
        <v>0</v>
      </c>
      <c r="I140" s="284">
        <f>B140-表二!C804</f>
        <v>0</v>
      </c>
    </row>
    <row r="141" spans="1:9" ht="20.100000000000001" customHeight="1">
      <c r="A141" s="287" t="s">
        <v>660</v>
      </c>
      <c r="B141" s="275">
        <f t="shared" si="13"/>
        <v>37995</v>
      </c>
      <c r="C141" s="276">
        <v>26615</v>
      </c>
      <c r="D141" s="276">
        <v>8000</v>
      </c>
      <c r="E141" s="276">
        <v>3380</v>
      </c>
      <c r="F141" s="276"/>
      <c r="G141" s="273"/>
      <c r="H141" s="276"/>
      <c r="I141" s="284">
        <f>B141-表二!C805</f>
        <v>0</v>
      </c>
    </row>
    <row r="142" spans="1:9" ht="20.100000000000001" customHeight="1">
      <c r="A142" s="287" t="s">
        <v>682</v>
      </c>
      <c r="B142" s="275">
        <f t="shared" si="13"/>
        <v>1720</v>
      </c>
      <c r="C142" s="276">
        <v>705</v>
      </c>
      <c r="D142" s="276">
        <v>1000</v>
      </c>
      <c r="E142" s="276">
        <v>15</v>
      </c>
      <c r="F142" s="276"/>
      <c r="G142" s="273"/>
      <c r="H142" s="276"/>
      <c r="I142" s="284">
        <f>B142-表二!C831</f>
        <v>0</v>
      </c>
    </row>
    <row r="143" spans="1:9" ht="20.100000000000001" customHeight="1">
      <c r="A143" s="287" t="s">
        <v>703</v>
      </c>
      <c r="B143" s="275">
        <f t="shared" si="13"/>
        <v>9250</v>
      </c>
      <c r="C143" s="276">
        <v>2916</v>
      </c>
      <c r="D143" s="276">
        <v>3000</v>
      </c>
      <c r="E143" s="276">
        <v>3334</v>
      </c>
      <c r="F143" s="276"/>
      <c r="G143" s="273"/>
      <c r="H143" s="276"/>
      <c r="I143" s="284">
        <f>B143-表二!C856</f>
        <v>0</v>
      </c>
    </row>
    <row r="144" spans="1:9" ht="20.100000000000001" customHeight="1">
      <c r="A144" s="287" t="s">
        <v>727</v>
      </c>
      <c r="B144" s="275">
        <f t="shared" si="13"/>
        <v>2800</v>
      </c>
      <c r="C144" s="276">
        <v>2800</v>
      </c>
      <c r="D144" s="276"/>
      <c r="E144" s="276"/>
      <c r="F144" s="276"/>
      <c r="G144" s="273"/>
      <c r="H144" s="276"/>
      <c r="I144" s="284">
        <f>B144-表二!C884</f>
        <v>0</v>
      </c>
    </row>
    <row r="145" spans="1:9" ht="20.100000000000001" customHeight="1">
      <c r="A145" s="287" t="s">
        <v>735</v>
      </c>
      <c r="B145" s="275">
        <f t="shared" si="13"/>
        <v>2200</v>
      </c>
      <c r="C145" s="276">
        <v>2200</v>
      </c>
      <c r="D145" s="276"/>
      <c r="E145" s="276"/>
      <c r="F145" s="276"/>
      <c r="G145" s="273"/>
      <c r="H145" s="276"/>
      <c r="I145" s="284">
        <f>B145-表二!C895</f>
        <v>0</v>
      </c>
    </row>
    <row r="146" spans="1:9" ht="20.100000000000001" customHeight="1">
      <c r="A146" s="287" t="s">
        <v>742</v>
      </c>
      <c r="B146" s="275">
        <f t="shared" si="13"/>
        <v>0</v>
      </c>
      <c r="C146" s="276"/>
      <c r="D146" s="276"/>
      <c r="E146" s="276"/>
      <c r="F146" s="276"/>
      <c r="G146" s="273"/>
      <c r="H146" s="276"/>
      <c r="I146" s="284">
        <f>B146-表二!C902</f>
        <v>0</v>
      </c>
    </row>
    <row r="147" spans="1:9" ht="20.100000000000001" customHeight="1">
      <c r="A147" s="287" t="s">
        <v>749</v>
      </c>
      <c r="B147" s="275">
        <f t="shared" si="13"/>
        <v>11035</v>
      </c>
      <c r="C147" s="276">
        <v>8743</v>
      </c>
      <c r="D147" s="276"/>
      <c r="E147" s="276">
        <v>2292</v>
      </c>
      <c r="F147" s="276"/>
      <c r="G147" s="273"/>
      <c r="H147" s="276"/>
      <c r="I147" s="284">
        <f>B147-表二!C909</f>
        <v>0</v>
      </c>
    </row>
    <row r="148" spans="1:9" ht="20.100000000000001" customHeight="1">
      <c r="A148" s="287" t="s">
        <v>752</v>
      </c>
      <c r="B148" s="275">
        <f t="shared" si="13"/>
        <v>0</v>
      </c>
      <c r="C148" s="276"/>
      <c r="D148" s="276"/>
      <c r="E148" s="276"/>
      <c r="F148" s="276"/>
      <c r="G148" s="273"/>
      <c r="H148" s="276"/>
      <c r="I148" s="284">
        <f>B148-表二!C912</f>
        <v>0</v>
      </c>
    </row>
    <row r="149" spans="1:9" ht="20.100000000000001" customHeight="1">
      <c r="A149" s="288" t="s">
        <v>755</v>
      </c>
      <c r="B149" s="289">
        <f t="shared" ref="B149:H149" si="15">SUM(B150:B156)</f>
        <v>8000</v>
      </c>
      <c r="C149" s="289">
        <f t="shared" si="15"/>
        <v>6500</v>
      </c>
      <c r="D149" s="289">
        <f t="shared" si="15"/>
        <v>1500</v>
      </c>
      <c r="E149" s="289">
        <f t="shared" si="15"/>
        <v>0</v>
      </c>
      <c r="F149" s="289">
        <f t="shared" si="15"/>
        <v>0</v>
      </c>
      <c r="G149" s="273">
        <f t="shared" si="15"/>
        <v>0</v>
      </c>
      <c r="H149" s="289">
        <f t="shared" si="15"/>
        <v>0</v>
      </c>
      <c r="I149" s="284">
        <f>B149-表二!C915</f>
        <v>0</v>
      </c>
    </row>
    <row r="150" spans="1:9" ht="20.100000000000001" customHeight="1">
      <c r="A150" s="287" t="s">
        <v>756</v>
      </c>
      <c r="B150" s="275">
        <f t="shared" si="13"/>
        <v>6480</v>
      </c>
      <c r="C150" s="276">
        <v>4980</v>
      </c>
      <c r="D150" s="276">
        <v>1500</v>
      </c>
      <c r="E150" s="276"/>
      <c r="F150" s="276"/>
      <c r="G150" s="273"/>
      <c r="H150" s="276"/>
      <c r="I150" s="284">
        <f>B150-表二!C916</f>
        <v>0</v>
      </c>
    </row>
    <row r="151" spans="1:9" ht="20.100000000000001" customHeight="1">
      <c r="A151" s="287" t="s">
        <v>776</v>
      </c>
      <c r="B151" s="275">
        <f t="shared" si="13"/>
        <v>0</v>
      </c>
      <c r="C151" s="276"/>
      <c r="D151" s="276"/>
      <c r="E151" s="276"/>
      <c r="F151" s="276"/>
      <c r="G151" s="273"/>
      <c r="H151" s="276"/>
      <c r="I151" s="284">
        <f>B151-表二!C939</f>
        <v>0</v>
      </c>
    </row>
    <row r="152" spans="1:9" ht="20.100000000000001" customHeight="1">
      <c r="A152" s="287" t="s">
        <v>783</v>
      </c>
      <c r="B152" s="275">
        <f t="shared" si="13"/>
        <v>0</v>
      </c>
      <c r="C152" s="276"/>
      <c r="D152" s="276"/>
      <c r="E152" s="276"/>
      <c r="F152" s="276"/>
      <c r="G152" s="273"/>
      <c r="H152" s="276"/>
      <c r="I152" s="284">
        <f>B152-表二!C949</f>
        <v>0</v>
      </c>
    </row>
    <row r="153" spans="1:9" ht="20.100000000000001" customHeight="1">
      <c r="A153" s="287" t="s">
        <v>790</v>
      </c>
      <c r="B153" s="275">
        <f t="shared" si="13"/>
        <v>1520</v>
      </c>
      <c r="C153" s="276">
        <v>1520</v>
      </c>
      <c r="D153" s="276"/>
      <c r="E153" s="276"/>
      <c r="F153" s="276"/>
      <c r="G153" s="273"/>
      <c r="H153" s="276"/>
      <c r="I153" s="284">
        <f>B153-表二!C959</f>
        <v>0</v>
      </c>
    </row>
    <row r="154" spans="1:9" ht="20.100000000000001" customHeight="1">
      <c r="A154" s="287" t="s">
        <v>795</v>
      </c>
      <c r="B154" s="275">
        <f t="shared" si="13"/>
        <v>0</v>
      </c>
      <c r="C154" s="276"/>
      <c r="D154" s="276"/>
      <c r="E154" s="276"/>
      <c r="F154" s="276"/>
      <c r="G154" s="273"/>
      <c r="H154" s="276"/>
      <c r="I154" s="284">
        <f>B154-表二!C964</f>
        <v>0</v>
      </c>
    </row>
    <row r="155" spans="1:9" ht="20.100000000000001" customHeight="1">
      <c r="A155" s="287" t="s">
        <v>798</v>
      </c>
      <c r="B155" s="275">
        <f t="shared" si="13"/>
        <v>0</v>
      </c>
      <c r="C155" s="276"/>
      <c r="D155" s="276"/>
      <c r="E155" s="276"/>
      <c r="F155" s="276"/>
      <c r="G155" s="273"/>
      <c r="H155" s="276"/>
      <c r="I155" s="284">
        <f>B155-表二!C971</f>
        <v>0</v>
      </c>
    </row>
    <row r="156" spans="1:9" ht="20.100000000000001" customHeight="1">
      <c r="A156" s="287" t="s">
        <v>803</v>
      </c>
      <c r="B156" s="275">
        <f t="shared" si="13"/>
        <v>0</v>
      </c>
      <c r="C156" s="276"/>
      <c r="D156" s="276"/>
      <c r="E156" s="276"/>
      <c r="F156" s="276"/>
      <c r="G156" s="273"/>
      <c r="H156" s="276"/>
      <c r="I156" s="284">
        <f>B156-表二!C976</f>
        <v>0</v>
      </c>
    </row>
    <row r="157" spans="1:9" ht="20.100000000000001" customHeight="1">
      <c r="A157" s="288" t="s">
        <v>806</v>
      </c>
      <c r="B157" s="271">
        <f t="shared" ref="B157:H157" si="16">SUM(B158:B164)</f>
        <v>1000</v>
      </c>
      <c r="C157" s="271">
        <f t="shared" si="16"/>
        <v>1000</v>
      </c>
      <c r="D157" s="271">
        <f t="shared" si="16"/>
        <v>0</v>
      </c>
      <c r="E157" s="271">
        <f t="shared" si="16"/>
        <v>0</v>
      </c>
      <c r="F157" s="271">
        <f t="shared" si="16"/>
        <v>0</v>
      </c>
      <c r="G157" s="273">
        <f t="shared" si="16"/>
        <v>0</v>
      </c>
      <c r="H157" s="271">
        <f t="shared" si="16"/>
        <v>0</v>
      </c>
      <c r="I157" s="284">
        <f>B157-表二!C979</f>
        <v>0</v>
      </c>
    </row>
    <row r="158" spans="1:9" ht="20.100000000000001" customHeight="1">
      <c r="A158" s="287" t="s">
        <v>807</v>
      </c>
      <c r="B158" s="275">
        <f t="shared" si="13"/>
        <v>0</v>
      </c>
      <c r="C158" s="276"/>
      <c r="D158" s="276"/>
      <c r="E158" s="276"/>
      <c r="F158" s="276"/>
      <c r="G158" s="273"/>
      <c r="H158" s="276"/>
      <c r="I158" s="284">
        <f>B158-表二!C980</f>
        <v>0</v>
      </c>
    </row>
    <row r="159" spans="1:9" ht="20.100000000000001" customHeight="1">
      <c r="A159" s="287" t="s">
        <v>814</v>
      </c>
      <c r="B159" s="275">
        <f t="shared" si="13"/>
        <v>0</v>
      </c>
      <c r="C159" s="276"/>
      <c r="D159" s="276"/>
      <c r="E159" s="276"/>
      <c r="F159" s="276"/>
      <c r="G159" s="273"/>
      <c r="H159" s="276"/>
      <c r="I159" s="284">
        <f>B159-表二!C990</f>
        <v>0</v>
      </c>
    </row>
    <row r="160" spans="1:9" ht="20.100000000000001" customHeight="1">
      <c r="A160" s="287" t="s">
        <v>827</v>
      </c>
      <c r="B160" s="275">
        <f t="shared" si="13"/>
        <v>0</v>
      </c>
      <c r="C160" s="276"/>
      <c r="D160" s="276"/>
      <c r="E160" s="276"/>
      <c r="F160" s="276"/>
      <c r="G160" s="273"/>
      <c r="H160" s="276"/>
      <c r="I160" s="284">
        <f>B160-表二!C1006</f>
        <v>0</v>
      </c>
    </row>
    <row r="161" spans="1:9" ht="20.100000000000001" customHeight="1">
      <c r="A161" s="287" t="s">
        <v>829</v>
      </c>
      <c r="B161" s="275">
        <f t="shared" si="13"/>
        <v>1000</v>
      </c>
      <c r="C161" s="276">
        <v>1000</v>
      </c>
      <c r="D161" s="276"/>
      <c r="E161" s="276"/>
      <c r="F161" s="276"/>
      <c r="G161" s="273"/>
      <c r="H161" s="276"/>
      <c r="I161" s="284">
        <f>B161-表二!C1011</f>
        <v>0</v>
      </c>
    </row>
    <row r="162" spans="1:9" ht="20.100000000000001" customHeight="1">
      <c r="A162" s="287" t="s">
        <v>839</v>
      </c>
      <c r="B162" s="275">
        <f t="shared" si="13"/>
        <v>0</v>
      </c>
      <c r="C162" s="276"/>
      <c r="D162" s="276"/>
      <c r="E162" s="276"/>
      <c r="F162" s="276"/>
      <c r="G162" s="273"/>
      <c r="H162" s="276"/>
      <c r="I162" s="284">
        <f>B162-表二!C1025</f>
        <v>0</v>
      </c>
    </row>
    <row r="163" spans="1:9" ht="20.100000000000001" customHeight="1">
      <c r="A163" s="287" t="s">
        <v>843</v>
      </c>
      <c r="B163" s="275">
        <f t="shared" si="13"/>
        <v>0</v>
      </c>
      <c r="C163" s="276"/>
      <c r="D163" s="276"/>
      <c r="E163" s="276"/>
      <c r="F163" s="276"/>
      <c r="G163" s="273"/>
      <c r="H163" s="276"/>
      <c r="I163" s="284">
        <f>B163-表二!C1032</f>
        <v>0</v>
      </c>
    </row>
    <row r="164" spans="1:9" ht="20.100000000000001" customHeight="1">
      <c r="A164" s="287" t="s">
        <v>847</v>
      </c>
      <c r="B164" s="275">
        <f t="shared" si="13"/>
        <v>0</v>
      </c>
      <c r="C164" s="276"/>
      <c r="D164" s="276"/>
      <c r="E164" s="276"/>
      <c r="F164" s="276"/>
      <c r="G164" s="273"/>
      <c r="H164" s="276"/>
      <c r="I164" s="284">
        <f>B164-表二!C1039</f>
        <v>0</v>
      </c>
    </row>
    <row r="165" spans="1:9" ht="20.100000000000001" customHeight="1">
      <c r="A165" s="288" t="s">
        <v>853</v>
      </c>
      <c r="B165" s="290">
        <f t="shared" ref="B165:H165" si="17">SUM(B166:B169)</f>
        <v>800</v>
      </c>
      <c r="C165" s="271">
        <f t="shared" si="17"/>
        <v>800</v>
      </c>
      <c r="D165" s="271">
        <f t="shared" si="17"/>
        <v>0</v>
      </c>
      <c r="E165" s="271">
        <f t="shared" si="17"/>
        <v>0</v>
      </c>
      <c r="F165" s="271">
        <f t="shared" si="17"/>
        <v>0</v>
      </c>
      <c r="G165" s="273">
        <f t="shared" si="17"/>
        <v>0</v>
      </c>
      <c r="H165" s="271">
        <f t="shared" si="17"/>
        <v>0</v>
      </c>
      <c r="I165" s="284">
        <f>B165-表二!C1045</f>
        <v>0</v>
      </c>
    </row>
    <row r="166" spans="1:9" ht="20.100000000000001" customHeight="1">
      <c r="A166" s="287" t="s">
        <v>854</v>
      </c>
      <c r="B166" s="275">
        <f t="shared" si="13"/>
        <v>200</v>
      </c>
      <c r="C166" s="276">
        <v>200</v>
      </c>
      <c r="D166" s="276"/>
      <c r="E166" s="276"/>
      <c r="F166" s="276"/>
      <c r="G166" s="273"/>
      <c r="H166" s="276"/>
      <c r="I166" s="284">
        <f>B166-表二!C1046</f>
        <v>0</v>
      </c>
    </row>
    <row r="167" spans="1:9" ht="20.100000000000001" customHeight="1">
      <c r="A167" s="287" t="s">
        <v>860</v>
      </c>
      <c r="B167" s="275">
        <f t="shared" si="13"/>
        <v>0</v>
      </c>
      <c r="C167" s="276"/>
      <c r="D167" s="276"/>
      <c r="E167" s="276"/>
      <c r="F167" s="276"/>
      <c r="G167" s="273"/>
      <c r="H167" s="276"/>
      <c r="I167" s="284">
        <f>B167-表二!C1056</f>
        <v>0</v>
      </c>
    </row>
    <row r="168" spans="1:9" ht="20.100000000000001" customHeight="1">
      <c r="A168" s="287" t="s">
        <v>863</v>
      </c>
      <c r="B168" s="275">
        <f t="shared" si="13"/>
        <v>0</v>
      </c>
      <c r="C168" s="276"/>
      <c r="D168" s="276"/>
      <c r="E168" s="276"/>
      <c r="F168" s="276"/>
      <c r="G168" s="273"/>
      <c r="H168" s="276"/>
      <c r="I168" s="284">
        <f>B168-表二!C1062</f>
        <v>0</v>
      </c>
    </row>
    <row r="169" spans="1:9" ht="20.100000000000001" customHeight="1">
      <c r="A169" s="287" t="s">
        <v>863</v>
      </c>
      <c r="B169" s="275">
        <f t="shared" si="13"/>
        <v>600</v>
      </c>
      <c r="C169" s="276">
        <v>600</v>
      </c>
      <c r="D169" s="276"/>
      <c r="E169" s="276"/>
      <c r="F169" s="276"/>
      <c r="G169" s="273"/>
      <c r="H169" s="276"/>
      <c r="I169" s="284">
        <f>B169-表二!C1064</f>
        <v>0</v>
      </c>
    </row>
    <row r="170" spans="1:9" ht="20.100000000000001" customHeight="1">
      <c r="A170" s="288" t="s">
        <v>865</v>
      </c>
      <c r="B170" s="271">
        <f t="shared" ref="B170:H170" si="18">SUM(B171:B173)</f>
        <v>0</v>
      </c>
      <c r="C170" s="271">
        <f t="shared" si="18"/>
        <v>0</v>
      </c>
      <c r="D170" s="271">
        <f t="shared" si="18"/>
        <v>0</v>
      </c>
      <c r="E170" s="271">
        <f t="shared" si="18"/>
        <v>0</v>
      </c>
      <c r="F170" s="271">
        <f t="shared" si="18"/>
        <v>0</v>
      </c>
      <c r="G170" s="273">
        <f t="shared" si="18"/>
        <v>0</v>
      </c>
      <c r="H170" s="271">
        <f t="shared" si="18"/>
        <v>0</v>
      </c>
      <c r="I170" s="284">
        <f>B170-表二!C1065</f>
        <v>0</v>
      </c>
    </row>
    <row r="171" spans="1:9" ht="20.100000000000001" customHeight="1">
      <c r="A171" s="287" t="s">
        <v>866</v>
      </c>
      <c r="B171" s="286">
        <f t="shared" si="13"/>
        <v>0</v>
      </c>
      <c r="C171" s="276"/>
      <c r="D171" s="276"/>
      <c r="E171" s="276"/>
      <c r="F171" s="276"/>
      <c r="G171" s="273"/>
      <c r="H171" s="276"/>
      <c r="I171" s="284">
        <f>B171-表二!C1066</f>
        <v>0</v>
      </c>
    </row>
    <row r="172" spans="1:9" ht="20.100000000000001" customHeight="1">
      <c r="A172" s="287" t="s">
        <v>869</v>
      </c>
      <c r="B172" s="275">
        <f t="shared" si="13"/>
        <v>0</v>
      </c>
      <c r="C172" s="276"/>
      <c r="D172" s="276"/>
      <c r="E172" s="276"/>
      <c r="F172" s="276"/>
      <c r="G172" s="273"/>
      <c r="H172" s="276"/>
      <c r="I172" s="284">
        <f>B172-表二!C1073</f>
        <v>0</v>
      </c>
    </row>
    <row r="173" spans="1:9" ht="20.100000000000001" customHeight="1">
      <c r="A173" s="287" t="s">
        <v>875</v>
      </c>
      <c r="B173" s="275">
        <f t="shared" si="13"/>
        <v>0</v>
      </c>
      <c r="C173" s="276"/>
      <c r="D173" s="276"/>
      <c r="E173" s="276"/>
      <c r="F173" s="276"/>
      <c r="G173" s="273"/>
      <c r="H173" s="276"/>
      <c r="I173" s="284">
        <f>B173-表二!C1079</f>
        <v>0</v>
      </c>
    </row>
    <row r="174" spans="1:9" ht="20.100000000000001" customHeight="1">
      <c r="A174" s="288" t="s">
        <v>876</v>
      </c>
      <c r="B174" s="271">
        <f t="shared" ref="B174:H174" si="19">SUM(B175:B183)</f>
        <v>0</v>
      </c>
      <c r="C174" s="271">
        <f t="shared" si="19"/>
        <v>0</v>
      </c>
      <c r="D174" s="271">
        <f t="shared" si="19"/>
        <v>0</v>
      </c>
      <c r="E174" s="271">
        <f t="shared" si="19"/>
        <v>0</v>
      </c>
      <c r="F174" s="271">
        <f t="shared" si="19"/>
        <v>0</v>
      </c>
      <c r="G174" s="273">
        <f t="shared" si="19"/>
        <v>0</v>
      </c>
      <c r="H174" s="271">
        <f t="shared" si="19"/>
        <v>0</v>
      </c>
      <c r="I174" s="284">
        <f>B174-表二!C1080</f>
        <v>0</v>
      </c>
    </row>
    <row r="175" spans="1:9" ht="20.100000000000001" customHeight="1">
      <c r="A175" s="287" t="s">
        <v>877</v>
      </c>
      <c r="B175" s="275">
        <f t="shared" si="13"/>
        <v>0</v>
      </c>
      <c r="C175" s="276"/>
      <c r="D175" s="276"/>
      <c r="E175" s="276"/>
      <c r="F175" s="276"/>
      <c r="G175" s="273"/>
      <c r="H175" s="276"/>
      <c r="I175" s="284">
        <f>B175-表二!C1081</f>
        <v>0</v>
      </c>
    </row>
    <row r="176" spans="1:9" ht="20.100000000000001" customHeight="1">
      <c r="A176" s="287" t="s">
        <v>878</v>
      </c>
      <c r="B176" s="275">
        <f t="shared" si="13"/>
        <v>0</v>
      </c>
      <c r="C176" s="276"/>
      <c r="D176" s="276"/>
      <c r="E176" s="276"/>
      <c r="F176" s="276"/>
      <c r="G176" s="273"/>
      <c r="H176" s="276"/>
      <c r="I176" s="284">
        <f>B176-表二!C1082</f>
        <v>0</v>
      </c>
    </row>
    <row r="177" spans="1:9" ht="20.100000000000001" customHeight="1">
      <c r="A177" s="287" t="s">
        <v>879</v>
      </c>
      <c r="B177" s="275">
        <f t="shared" si="13"/>
        <v>0</v>
      </c>
      <c r="C177" s="276"/>
      <c r="D177" s="276"/>
      <c r="E177" s="276"/>
      <c r="F177" s="276"/>
      <c r="G177" s="273"/>
      <c r="H177" s="276"/>
      <c r="I177" s="284">
        <f>B177-表二!C1083</f>
        <v>0</v>
      </c>
    </row>
    <row r="178" spans="1:9" ht="20.100000000000001" customHeight="1">
      <c r="A178" s="287" t="s">
        <v>880</v>
      </c>
      <c r="B178" s="275">
        <f t="shared" si="13"/>
        <v>0</v>
      </c>
      <c r="C178" s="276"/>
      <c r="D178" s="276"/>
      <c r="E178" s="276"/>
      <c r="F178" s="276"/>
      <c r="G178" s="273"/>
      <c r="H178" s="276"/>
      <c r="I178" s="284">
        <f>B178-表二!C1084</f>
        <v>0</v>
      </c>
    </row>
    <row r="179" spans="1:9" ht="20.100000000000001" customHeight="1">
      <c r="A179" s="287" t="s">
        <v>881</v>
      </c>
      <c r="B179" s="275">
        <f t="shared" si="13"/>
        <v>0</v>
      </c>
      <c r="C179" s="276"/>
      <c r="D179" s="276"/>
      <c r="E179" s="276"/>
      <c r="F179" s="276"/>
      <c r="G179" s="273"/>
      <c r="H179" s="276"/>
      <c r="I179" s="284">
        <f>B179-表二!C1085</f>
        <v>0</v>
      </c>
    </row>
    <row r="180" spans="1:9" ht="20.100000000000001" customHeight="1">
      <c r="A180" s="287" t="s">
        <v>882</v>
      </c>
      <c r="B180" s="275">
        <f t="shared" si="13"/>
        <v>0</v>
      </c>
      <c r="C180" s="276"/>
      <c r="D180" s="276"/>
      <c r="E180" s="276"/>
      <c r="F180" s="276"/>
      <c r="G180" s="273"/>
      <c r="H180" s="276"/>
      <c r="I180" s="284">
        <f>B180-表二!C1086</f>
        <v>0</v>
      </c>
    </row>
    <row r="181" spans="1:9" ht="20.100000000000001" customHeight="1">
      <c r="A181" s="287" t="s">
        <v>883</v>
      </c>
      <c r="B181" s="275">
        <f t="shared" si="13"/>
        <v>0</v>
      </c>
      <c r="C181" s="276"/>
      <c r="D181" s="276"/>
      <c r="E181" s="276"/>
      <c r="F181" s="276"/>
      <c r="G181" s="273"/>
      <c r="H181" s="276"/>
      <c r="I181" s="284">
        <f>B181-表二!C1087</f>
        <v>0</v>
      </c>
    </row>
    <row r="182" spans="1:9" ht="20.100000000000001" customHeight="1">
      <c r="A182" s="287" t="s">
        <v>884</v>
      </c>
      <c r="B182" s="275">
        <f t="shared" si="13"/>
        <v>0</v>
      </c>
      <c r="C182" s="276"/>
      <c r="D182" s="276"/>
      <c r="E182" s="276"/>
      <c r="F182" s="276"/>
      <c r="G182" s="273"/>
      <c r="H182" s="276"/>
      <c r="I182" s="284">
        <f>B182-表二!C1088</f>
        <v>0</v>
      </c>
    </row>
    <row r="183" spans="1:9" ht="20.100000000000001" customHeight="1">
      <c r="A183" s="287" t="s">
        <v>885</v>
      </c>
      <c r="B183" s="275">
        <f t="shared" si="13"/>
        <v>0</v>
      </c>
      <c r="C183" s="276"/>
      <c r="D183" s="276"/>
      <c r="E183" s="276"/>
      <c r="F183" s="276"/>
      <c r="G183" s="273"/>
      <c r="H183" s="276"/>
      <c r="I183" s="284">
        <f>B183-表二!C1089</f>
        <v>0</v>
      </c>
    </row>
    <row r="184" spans="1:9" ht="20.100000000000001" customHeight="1">
      <c r="A184" s="288" t="s">
        <v>886</v>
      </c>
      <c r="B184" s="271">
        <f t="shared" ref="B184:H184" si="20">B185+B186+B187</f>
        <v>3500</v>
      </c>
      <c r="C184" s="271">
        <f t="shared" si="20"/>
        <v>3500</v>
      </c>
      <c r="D184" s="271">
        <f t="shared" si="20"/>
        <v>0</v>
      </c>
      <c r="E184" s="271">
        <f t="shared" si="20"/>
        <v>0</v>
      </c>
      <c r="F184" s="271">
        <f t="shared" si="20"/>
        <v>0</v>
      </c>
      <c r="G184" s="273">
        <f t="shared" si="20"/>
        <v>0</v>
      </c>
      <c r="H184" s="271">
        <f t="shared" si="20"/>
        <v>0</v>
      </c>
      <c r="I184" s="284">
        <f>B184-表二!C1090</f>
        <v>0</v>
      </c>
    </row>
    <row r="185" spans="1:9" ht="20.100000000000001" customHeight="1">
      <c r="A185" s="287" t="s">
        <v>887</v>
      </c>
      <c r="B185" s="275">
        <f t="shared" si="13"/>
        <v>3360</v>
      </c>
      <c r="C185" s="276">
        <v>3360</v>
      </c>
      <c r="D185" s="276"/>
      <c r="E185" s="276"/>
      <c r="F185" s="276"/>
      <c r="G185" s="273"/>
      <c r="H185" s="276"/>
      <c r="I185" s="284">
        <f>B185-表二!C1091</f>
        <v>0</v>
      </c>
    </row>
    <row r="186" spans="1:9" ht="20.100000000000001" customHeight="1">
      <c r="A186" s="287" t="s">
        <v>910</v>
      </c>
      <c r="B186" s="275">
        <f t="shared" si="13"/>
        <v>140</v>
      </c>
      <c r="C186" s="276">
        <v>140</v>
      </c>
      <c r="D186" s="276"/>
      <c r="E186" s="276"/>
      <c r="F186" s="276"/>
      <c r="G186" s="273"/>
      <c r="H186" s="276"/>
      <c r="I186" s="284">
        <f>B186-表二!C1118</f>
        <v>0</v>
      </c>
    </row>
    <row r="187" spans="1:9" ht="20.100000000000001" customHeight="1">
      <c r="A187" s="287" t="s">
        <v>922</v>
      </c>
      <c r="B187" s="275">
        <f t="shared" si="13"/>
        <v>0</v>
      </c>
      <c r="C187" s="276"/>
      <c r="D187" s="276"/>
      <c r="E187" s="276"/>
      <c r="F187" s="276"/>
      <c r="G187" s="273"/>
      <c r="H187" s="276"/>
      <c r="I187" s="284">
        <f>B187-表二!C1133</f>
        <v>0</v>
      </c>
    </row>
    <row r="188" spans="1:9" ht="20.100000000000001" customHeight="1">
      <c r="A188" s="288" t="s">
        <v>923</v>
      </c>
      <c r="B188" s="271">
        <f t="shared" ref="B188:H188" si="21">B189+B190+B191</f>
        <v>3500</v>
      </c>
      <c r="C188" s="271">
        <f t="shared" si="21"/>
        <v>1593</v>
      </c>
      <c r="D188" s="271">
        <f t="shared" si="21"/>
        <v>1000</v>
      </c>
      <c r="E188" s="271">
        <f t="shared" si="21"/>
        <v>907</v>
      </c>
      <c r="F188" s="271">
        <f t="shared" si="21"/>
        <v>0</v>
      </c>
      <c r="G188" s="273">
        <f t="shared" si="21"/>
        <v>0</v>
      </c>
      <c r="H188" s="271">
        <f t="shared" si="21"/>
        <v>0</v>
      </c>
      <c r="I188" s="284">
        <f>B188-表二!C1134</f>
        <v>0</v>
      </c>
    </row>
    <row r="189" spans="1:9" ht="20.100000000000001" customHeight="1">
      <c r="A189" s="287" t="s">
        <v>924</v>
      </c>
      <c r="B189" s="275">
        <f t="shared" si="13"/>
        <v>3500</v>
      </c>
      <c r="C189" s="276">
        <v>1593</v>
      </c>
      <c r="D189" s="276">
        <v>1000</v>
      </c>
      <c r="E189" s="276">
        <v>907</v>
      </c>
      <c r="F189" s="276"/>
      <c r="G189" s="273"/>
      <c r="H189" s="276"/>
      <c r="I189" s="284">
        <f>B189-表二!C1135</f>
        <v>0</v>
      </c>
    </row>
    <row r="190" spans="1:9" ht="20.100000000000001" customHeight="1">
      <c r="A190" s="287" t="s">
        <v>935</v>
      </c>
      <c r="B190" s="275">
        <f t="shared" si="13"/>
        <v>0</v>
      </c>
      <c r="C190" s="276"/>
      <c r="D190" s="276"/>
      <c r="E190" s="276"/>
      <c r="F190" s="276"/>
      <c r="G190" s="273"/>
      <c r="H190" s="276"/>
      <c r="I190" s="284">
        <f>B190-表二!C1146</f>
        <v>0</v>
      </c>
    </row>
    <row r="191" spans="1:9" ht="20.100000000000001" customHeight="1">
      <c r="A191" s="287" t="s">
        <v>939</v>
      </c>
      <c r="B191" s="275">
        <f t="shared" si="13"/>
        <v>0</v>
      </c>
      <c r="C191" s="276"/>
      <c r="D191" s="276"/>
      <c r="E191" s="276"/>
      <c r="F191" s="276"/>
      <c r="G191" s="273"/>
      <c r="H191" s="276"/>
      <c r="I191" s="284">
        <f>B191-表二!C1150</f>
        <v>0</v>
      </c>
    </row>
    <row r="192" spans="1:9" ht="20.100000000000001" customHeight="1">
      <c r="A192" s="288" t="s">
        <v>943</v>
      </c>
      <c r="B192" s="290">
        <f t="shared" ref="B192:H192" si="22">SUM(B193:B197)</f>
        <v>1200</v>
      </c>
      <c r="C192" s="271">
        <f t="shared" si="22"/>
        <v>850</v>
      </c>
      <c r="D192" s="271">
        <f t="shared" si="22"/>
        <v>0</v>
      </c>
      <c r="E192" s="271">
        <f t="shared" si="22"/>
        <v>350</v>
      </c>
      <c r="F192" s="271">
        <f t="shared" si="22"/>
        <v>0</v>
      </c>
      <c r="G192" s="273">
        <f t="shared" si="22"/>
        <v>0</v>
      </c>
      <c r="H192" s="271">
        <f t="shared" si="22"/>
        <v>0</v>
      </c>
      <c r="I192" s="284">
        <f>B192-表二!C1154</f>
        <v>0</v>
      </c>
    </row>
    <row r="193" spans="1:9" ht="20.100000000000001" customHeight="1">
      <c r="A193" s="287" t="s">
        <v>944</v>
      </c>
      <c r="B193" s="275">
        <f t="shared" si="13"/>
        <v>1200</v>
      </c>
      <c r="C193" s="276">
        <v>850</v>
      </c>
      <c r="D193" s="276"/>
      <c r="E193" s="276">
        <v>350</v>
      </c>
      <c r="F193" s="276"/>
      <c r="G193" s="273"/>
      <c r="H193" s="276"/>
      <c r="I193" s="284">
        <f>B193-表二!C1155</f>
        <v>0</v>
      </c>
    </row>
    <row r="194" spans="1:9" ht="20.100000000000001" customHeight="1">
      <c r="A194" s="287" t="s">
        <v>955</v>
      </c>
      <c r="B194" s="275">
        <f t="shared" si="13"/>
        <v>0</v>
      </c>
      <c r="C194" s="276"/>
      <c r="D194" s="276"/>
      <c r="E194" s="276"/>
      <c r="F194" s="276"/>
      <c r="G194" s="273"/>
      <c r="H194" s="276"/>
      <c r="I194" s="284">
        <f>B194-表二!C1170</f>
        <v>0</v>
      </c>
    </row>
    <row r="195" spans="1:9" ht="20.100000000000001" customHeight="1">
      <c r="A195" s="287" t="s">
        <v>965</v>
      </c>
      <c r="B195" s="275">
        <f t="shared" si="13"/>
        <v>0</v>
      </c>
      <c r="C195" s="276"/>
      <c r="D195" s="276"/>
      <c r="E195" s="276"/>
      <c r="F195" s="276"/>
      <c r="G195" s="273"/>
      <c r="H195" s="276"/>
      <c r="I195" s="284">
        <f>B195-表二!C1184</f>
        <v>0</v>
      </c>
    </row>
    <row r="196" spans="1:9" ht="20.100000000000001" customHeight="1">
      <c r="A196" s="287" t="s">
        <v>970</v>
      </c>
      <c r="B196" s="275">
        <f t="shared" si="13"/>
        <v>0</v>
      </c>
      <c r="C196" s="276"/>
      <c r="D196" s="276"/>
      <c r="E196" s="276"/>
      <c r="F196" s="276"/>
      <c r="G196" s="273"/>
      <c r="H196" s="276"/>
      <c r="I196" s="284">
        <f>B196-表二!C1189</f>
        <v>0</v>
      </c>
    </row>
    <row r="197" spans="1:9" ht="20.100000000000001" customHeight="1">
      <c r="A197" s="287" t="s">
        <v>976</v>
      </c>
      <c r="B197" s="275">
        <f t="shared" si="13"/>
        <v>0</v>
      </c>
      <c r="C197" s="276"/>
      <c r="D197" s="276"/>
      <c r="E197" s="276"/>
      <c r="F197" s="276"/>
      <c r="G197" s="273"/>
      <c r="H197" s="276"/>
      <c r="I197" s="284">
        <f>B197-表二!C1195</f>
        <v>0</v>
      </c>
    </row>
    <row r="198" spans="1:9" ht="20.100000000000001" customHeight="1">
      <c r="A198" s="288" t="s">
        <v>988</v>
      </c>
      <c r="B198" s="271">
        <f t="shared" ref="B198:H198" si="23">SUM(B199:B206)</f>
        <v>1600</v>
      </c>
      <c r="C198" s="271">
        <f t="shared" si="23"/>
        <v>1600</v>
      </c>
      <c r="D198" s="271">
        <f t="shared" si="23"/>
        <v>0</v>
      </c>
      <c r="E198" s="271">
        <f t="shared" si="23"/>
        <v>0</v>
      </c>
      <c r="F198" s="271">
        <f t="shared" si="23"/>
        <v>0</v>
      </c>
      <c r="G198" s="273">
        <f t="shared" si="23"/>
        <v>0</v>
      </c>
      <c r="H198" s="271">
        <f t="shared" si="23"/>
        <v>0</v>
      </c>
      <c r="I198" s="284">
        <f>B198-表二!C1207</f>
        <v>0</v>
      </c>
    </row>
    <row r="199" spans="1:9" ht="20.100000000000001" customHeight="1">
      <c r="A199" s="287" t="s">
        <v>989</v>
      </c>
      <c r="B199" s="275">
        <f t="shared" ref="B199:B213" si="24">SUM(C199:H199)</f>
        <v>930</v>
      </c>
      <c r="C199" s="276">
        <v>930</v>
      </c>
      <c r="D199" s="276"/>
      <c r="E199" s="276"/>
      <c r="F199" s="276"/>
      <c r="G199" s="273"/>
      <c r="H199" s="276"/>
      <c r="I199" s="284">
        <f>B199-表二!C1208</f>
        <v>0</v>
      </c>
    </row>
    <row r="200" spans="1:9" ht="20.100000000000001" customHeight="1">
      <c r="A200" s="287" t="s">
        <v>997</v>
      </c>
      <c r="B200" s="275">
        <f t="shared" si="24"/>
        <v>670</v>
      </c>
      <c r="C200" s="276">
        <v>670</v>
      </c>
      <c r="D200" s="276"/>
      <c r="E200" s="276"/>
      <c r="F200" s="276"/>
      <c r="G200" s="273"/>
      <c r="H200" s="276"/>
      <c r="I200" s="284">
        <f>B200-表二!C1220</f>
        <v>0</v>
      </c>
    </row>
    <row r="201" spans="1:9" ht="20.100000000000001" customHeight="1">
      <c r="A201" s="287" t="s">
        <v>1000</v>
      </c>
      <c r="B201" s="275">
        <f t="shared" si="24"/>
        <v>0</v>
      </c>
      <c r="C201" s="276"/>
      <c r="D201" s="276"/>
      <c r="E201" s="276"/>
      <c r="F201" s="276"/>
      <c r="G201" s="273"/>
      <c r="H201" s="276"/>
      <c r="I201" s="284">
        <f>B201-表二!C1226</f>
        <v>0</v>
      </c>
    </row>
    <row r="202" spans="1:9" ht="20.100000000000001" customHeight="1">
      <c r="A202" s="287" t="s">
        <v>1003</v>
      </c>
      <c r="B202" s="275">
        <f t="shared" si="24"/>
        <v>0</v>
      </c>
      <c r="C202" s="276"/>
      <c r="D202" s="276"/>
      <c r="E202" s="276"/>
      <c r="F202" s="276"/>
      <c r="G202" s="273"/>
      <c r="H202" s="276"/>
      <c r="I202" s="284">
        <f>B202-表二!C1232</f>
        <v>0</v>
      </c>
    </row>
    <row r="203" spans="1:9" ht="20.100000000000001" customHeight="1">
      <c r="A203" s="287" t="s">
        <v>1007</v>
      </c>
      <c r="B203" s="275">
        <f t="shared" si="24"/>
        <v>0</v>
      </c>
      <c r="C203" s="276"/>
      <c r="D203" s="276"/>
      <c r="E203" s="276"/>
      <c r="F203" s="276"/>
      <c r="G203" s="273"/>
      <c r="H203" s="276"/>
      <c r="I203" s="284">
        <f>B203-表二!C1240</f>
        <v>0</v>
      </c>
    </row>
    <row r="204" spans="1:9" ht="20.100000000000001" customHeight="1">
      <c r="A204" s="287" t="s">
        <v>1017</v>
      </c>
      <c r="B204" s="275">
        <f t="shared" si="24"/>
        <v>0</v>
      </c>
      <c r="C204" s="276"/>
      <c r="D204" s="276"/>
      <c r="E204" s="276"/>
      <c r="F204" s="276"/>
      <c r="G204" s="273"/>
      <c r="H204" s="276"/>
      <c r="I204" s="284">
        <f>B204-表二!C1253</f>
        <v>0</v>
      </c>
    </row>
    <row r="205" spans="1:9" ht="20.100000000000001" customHeight="1">
      <c r="A205" s="287" t="s">
        <v>1021</v>
      </c>
      <c r="B205" s="275">
        <f t="shared" si="24"/>
        <v>0</v>
      </c>
      <c r="C205" s="276"/>
      <c r="D205" s="276"/>
      <c r="E205" s="276"/>
      <c r="F205" s="276"/>
      <c r="G205" s="273"/>
      <c r="H205" s="276"/>
      <c r="I205" s="284">
        <f>B205-表二!C1257</f>
        <v>0</v>
      </c>
    </row>
    <row r="206" spans="1:9" ht="20.100000000000001" customHeight="1">
      <c r="A206" s="287" t="s">
        <v>1027</v>
      </c>
      <c r="B206" s="275">
        <f t="shared" si="24"/>
        <v>0</v>
      </c>
      <c r="C206" s="276"/>
      <c r="D206" s="276"/>
      <c r="E206" s="276"/>
      <c r="F206" s="276"/>
      <c r="G206" s="273"/>
      <c r="H206" s="276"/>
      <c r="I206" s="284">
        <f>B206-表二!C1263</f>
        <v>0</v>
      </c>
    </row>
    <row r="207" spans="1:9" ht="20.100000000000001" customHeight="1">
      <c r="A207" s="288" t="s">
        <v>1147</v>
      </c>
      <c r="B207" s="289">
        <f t="shared" si="24"/>
        <v>0</v>
      </c>
      <c r="C207" s="291"/>
      <c r="D207" s="291"/>
      <c r="E207" s="291"/>
      <c r="F207" s="291"/>
      <c r="G207" s="273"/>
      <c r="H207" s="291"/>
      <c r="I207" s="284">
        <f>B207-表二!C1264</f>
        <v>0</v>
      </c>
    </row>
    <row r="208" spans="1:9" ht="20.100000000000001" customHeight="1">
      <c r="A208" s="288" t="s">
        <v>1148</v>
      </c>
      <c r="B208" s="289">
        <f t="shared" ref="B208:H208" si="25">B209</f>
        <v>2788</v>
      </c>
      <c r="C208" s="289">
        <f t="shared" si="25"/>
        <v>2788</v>
      </c>
      <c r="D208" s="289">
        <f t="shared" si="25"/>
        <v>0</v>
      </c>
      <c r="E208" s="289">
        <f t="shared" si="25"/>
        <v>0</v>
      </c>
      <c r="F208" s="289">
        <f t="shared" si="25"/>
        <v>0</v>
      </c>
      <c r="G208" s="273">
        <f t="shared" si="25"/>
        <v>0</v>
      </c>
      <c r="H208" s="289">
        <f t="shared" si="25"/>
        <v>0</v>
      </c>
      <c r="I208" s="284">
        <f>B208-表二!C1265</f>
        <v>0</v>
      </c>
    </row>
    <row r="209" spans="1:9" ht="20.100000000000001" customHeight="1">
      <c r="A209" s="287" t="s">
        <v>1149</v>
      </c>
      <c r="B209" s="292">
        <f t="shared" si="24"/>
        <v>2788</v>
      </c>
      <c r="C209" s="276">
        <v>2788</v>
      </c>
      <c r="D209" s="276"/>
      <c r="E209" s="276"/>
      <c r="F209" s="276"/>
      <c r="G209" s="273"/>
      <c r="H209" s="276"/>
      <c r="I209" s="284">
        <f>B209-表二!C1266</f>
        <v>0</v>
      </c>
    </row>
    <row r="210" spans="1:9" ht="20.100000000000001" customHeight="1">
      <c r="A210" s="288" t="s">
        <v>1150</v>
      </c>
      <c r="B210" s="289">
        <f t="shared" si="24"/>
        <v>0</v>
      </c>
      <c r="C210" s="291"/>
      <c r="D210" s="291"/>
      <c r="E210" s="291"/>
      <c r="F210" s="291"/>
      <c r="G210" s="273"/>
      <c r="H210" s="291"/>
      <c r="I210" s="284">
        <f>B210-表二!C1271</f>
        <v>0</v>
      </c>
    </row>
    <row r="211" spans="1:9" ht="20.100000000000001" customHeight="1">
      <c r="A211" s="288" t="s">
        <v>1151</v>
      </c>
      <c r="B211" s="289">
        <f t="shared" ref="B211:H211" si="26">B212+B213</f>
        <v>500</v>
      </c>
      <c r="C211" s="289">
        <f t="shared" si="26"/>
        <v>500</v>
      </c>
      <c r="D211" s="289">
        <f t="shared" si="26"/>
        <v>0</v>
      </c>
      <c r="E211" s="289">
        <f t="shared" si="26"/>
        <v>0</v>
      </c>
      <c r="F211" s="289">
        <f t="shared" si="26"/>
        <v>0</v>
      </c>
      <c r="G211" s="273">
        <f t="shared" si="26"/>
        <v>0</v>
      </c>
      <c r="H211" s="289">
        <f t="shared" si="26"/>
        <v>0</v>
      </c>
      <c r="I211" s="284">
        <f>B211-表二!C1273</f>
        <v>0</v>
      </c>
    </row>
    <row r="212" spans="1:9" ht="20.100000000000001" customHeight="1">
      <c r="A212" s="287" t="s">
        <v>1152</v>
      </c>
      <c r="B212" s="292">
        <f t="shared" si="24"/>
        <v>0</v>
      </c>
      <c r="C212" s="276"/>
      <c r="D212" s="276"/>
      <c r="E212" s="276"/>
      <c r="F212" s="276"/>
      <c r="G212" s="273"/>
      <c r="H212" s="276"/>
      <c r="I212" s="284">
        <f>B212-表二!C1274</f>
        <v>0</v>
      </c>
    </row>
    <row r="213" spans="1:9" ht="20.100000000000001" customHeight="1">
      <c r="A213" s="287" t="s">
        <v>1153</v>
      </c>
      <c r="B213" s="292">
        <f t="shared" si="24"/>
        <v>500</v>
      </c>
      <c r="C213" s="276">
        <v>500</v>
      </c>
      <c r="D213" s="276"/>
      <c r="E213" s="276"/>
      <c r="F213" s="276"/>
      <c r="G213" s="273"/>
      <c r="H213" s="276"/>
      <c r="I213" s="284">
        <f>B213-表二!C1275</f>
        <v>0</v>
      </c>
    </row>
    <row r="214" spans="1:9" ht="20.100000000000001" customHeight="1">
      <c r="A214" s="293"/>
      <c r="B214" s="294"/>
      <c r="C214" s="294"/>
      <c r="D214" s="294"/>
      <c r="E214" s="294"/>
      <c r="F214" s="294"/>
      <c r="G214" s="273"/>
      <c r="H214" s="294"/>
      <c r="I214" s="284"/>
    </row>
    <row r="215" spans="1:9" ht="20.100000000000001" customHeight="1">
      <c r="A215" s="293"/>
      <c r="B215" s="294"/>
      <c r="C215" s="294"/>
      <c r="D215" s="294"/>
      <c r="E215" s="294"/>
      <c r="F215" s="294"/>
      <c r="G215" s="273"/>
      <c r="H215" s="294"/>
      <c r="I215" s="284"/>
    </row>
    <row r="216" spans="1:9" ht="20.100000000000001" customHeight="1">
      <c r="A216" s="293"/>
      <c r="B216" s="294"/>
      <c r="C216" s="294"/>
      <c r="D216" s="294"/>
      <c r="E216" s="294"/>
      <c r="F216" s="294"/>
      <c r="G216" s="273"/>
      <c r="H216" s="294"/>
      <c r="I216" s="284"/>
    </row>
    <row r="217" spans="1:9" ht="20.100000000000001" customHeight="1">
      <c r="A217" s="293"/>
      <c r="B217" s="294"/>
      <c r="C217" s="294"/>
      <c r="D217" s="294"/>
      <c r="E217" s="294"/>
      <c r="F217" s="294"/>
      <c r="G217" s="273"/>
      <c r="H217" s="294"/>
      <c r="I217" s="284"/>
    </row>
    <row r="218" spans="1:9" ht="20.100000000000001" customHeight="1">
      <c r="A218" s="295"/>
      <c r="B218" s="294"/>
      <c r="C218" s="294"/>
      <c r="D218" s="294"/>
      <c r="E218" s="294"/>
      <c r="F218" s="294"/>
      <c r="G218" s="273"/>
      <c r="H218" s="294"/>
      <c r="I218" s="284"/>
    </row>
    <row r="219" spans="1:9" ht="20.100000000000001" customHeight="1">
      <c r="A219" s="295"/>
      <c r="B219" s="294"/>
      <c r="C219" s="294"/>
      <c r="D219" s="294"/>
      <c r="E219" s="294"/>
      <c r="F219" s="294"/>
      <c r="G219" s="273"/>
      <c r="H219" s="294"/>
      <c r="I219" s="284"/>
    </row>
    <row r="220" spans="1:9" ht="20.100000000000001" customHeight="1">
      <c r="A220" s="296" t="s">
        <v>1154</v>
      </c>
      <c r="B220" s="297">
        <f t="shared" ref="B220:H220" si="27">B6+B34+B37+B40+B52+B63+B74+B81+B103+B117+B133+B140+B149+B157+B165+B170+B174+B184+B188+B192+B198+B207+B208+B210+B211</f>
        <v>369812</v>
      </c>
      <c r="C220" s="297">
        <f t="shared" si="27"/>
        <v>302812</v>
      </c>
      <c r="D220" s="297">
        <f t="shared" si="27"/>
        <v>43000</v>
      </c>
      <c r="E220" s="297">
        <f t="shared" si="27"/>
        <v>15000</v>
      </c>
      <c r="F220" s="297">
        <f t="shared" si="27"/>
        <v>9000</v>
      </c>
      <c r="G220" s="273">
        <f t="shared" si="27"/>
        <v>0</v>
      </c>
      <c r="H220" s="297">
        <f t="shared" si="27"/>
        <v>0</v>
      </c>
      <c r="I220" s="284"/>
    </row>
    <row r="221" spans="1:9" ht="20.100000000000001" customHeight="1">
      <c r="A221" s="298" t="s">
        <v>1135</v>
      </c>
      <c r="B221" s="299">
        <f>B220-表二!C1278</f>
        <v>0</v>
      </c>
      <c r="C221" s="299"/>
      <c r="D221" s="299">
        <f>D220-表三!C52</f>
        <v>0</v>
      </c>
      <c r="E221" s="299">
        <f>E220-表三!C76</f>
        <v>0</v>
      </c>
      <c r="F221" s="299">
        <f>F220-表三!C77</f>
        <v>0</v>
      </c>
      <c r="G221" s="299"/>
      <c r="H221" s="299"/>
      <c r="I221" s="284"/>
    </row>
    <row r="222" spans="1:9" ht="20.100000000000001" customHeight="1">
      <c r="A222" s="295"/>
      <c r="B222" s="295"/>
      <c r="C222" s="295"/>
      <c r="D222" s="295"/>
      <c r="E222" s="295"/>
      <c r="F222" s="295"/>
      <c r="G222" s="295"/>
      <c r="H222" s="295"/>
      <c r="I222" s="284"/>
    </row>
  </sheetData>
  <sheetProtection password="CC1D" sheet="1" objects="1"/>
  <mergeCells count="9">
    <mergeCell ref="A2:H2"/>
    <mergeCell ref="A4:A5"/>
    <mergeCell ref="B4:B5"/>
    <mergeCell ref="C4:C5"/>
    <mergeCell ref="D4:D5"/>
    <mergeCell ref="E4:E5"/>
    <mergeCell ref="F4:F5"/>
    <mergeCell ref="G4:G5"/>
    <mergeCell ref="H4:H5"/>
  </mergeCells>
  <phoneticPr fontId="19" type="noConversion"/>
  <printOptions horizontalCentered="1"/>
  <pageMargins left="0.47152777777777799" right="0.47152777777777799" top="0.47152777777777799" bottom="0.35416666666666702" header="0.118055555555556" footer="0.118055555555556"/>
  <pageSetup paperSize="9" scale="80" orientation="landscape"/>
  <legacyDrawing r:id="rId1"/>
</worksheet>
</file>

<file path=xl/worksheets/sheet7.xml><?xml version="1.0" encoding="utf-8"?>
<worksheet xmlns="http://schemas.openxmlformats.org/spreadsheetml/2006/main" xmlns:r="http://schemas.openxmlformats.org/officeDocument/2006/relationships">
  <dimension ref="A1:R41"/>
  <sheetViews>
    <sheetView showGridLines="0" showZeros="0" workbookViewId="0">
      <pane xSplit="1" ySplit="4" topLeftCell="B5" activePane="bottomRight" state="frozen"/>
      <selection pane="topRight"/>
      <selection pane="bottomLeft"/>
      <selection pane="bottomRight" activeCell="K30" sqref="K30"/>
    </sheetView>
  </sheetViews>
  <sheetFormatPr defaultColWidth="9" defaultRowHeight="14.25"/>
  <cols>
    <col min="1" max="1" width="32.625" style="98" customWidth="1"/>
    <col min="2" max="2" width="16.875" style="98" customWidth="1"/>
    <col min="3" max="17" width="10.125" style="98" customWidth="1"/>
    <col min="18" max="16384" width="9" style="98"/>
  </cols>
  <sheetData>
    <row r="1" spans="1:18">
      <c r="A1" s="99" t="s">
        <v>1155</v>
      </c>
    </row>
    <row r="2" spans="1:18" s="135" customFormat="1" ht="21" customHeight="1">
      <c r="A2" s="432" t="s">
        <v>1156</v>
      </c>
      <c r="B2" s="432"/>
      <c r="C2" s="432"/>
      <c r="D2" s="432"/>
      <c r="E2" s="432"/>
      <c r="F2" s="432"/>
      <c r="G2" s="432"/>
      <c r="H2" s="432"/>
      <c r="I2" s="432"/>
      <c r="J2" s="432"/>
      <c r="K2" s="432"/>
      <c r="L2" s="432"/>
      <c r="M2" s="432"/>
      <c r="N2" s="433"/>
      <c r="O2" s="433"/>
      <c r="P2" s="433"/>
      <c r="Q2" s="433"/>
    </row>
    <row r="3" spans="1:18" s="135" customFormat="1" ht="20.25" customHeight="1">
      <c r="A3" s="255"/>
      <c r="C3" s="256"/>
      <c r="D3" s="256"/>
      <c r="E3" s="256"/>
      <c r="F3" s="256"/>
      <c r="G3" s="256"/>
      <c r="H3" s="256"/>
      <c r="Q3" s="266" t="s">
        <v>1157</v>
      </c>
    </row>
    <row r="4" spans="1:18" s="254" customFormat="1" ht="69.75" customHeight="1">
      <c r="A4" s="257" t="s">
        <v>60</v>
      </c>
      <c r="B4" s="257" t="s">
        <v>1154</v>
      </c>
      <c r="C4" s="258" t="s">
        <v>1158</v>
      </c>
      <c r="D4" s="258" t="s">
        <v>1159</v>
      </c>
      <c r="E4" s="258" t="s">
        <v>1160</v>
      </c>
      <c r="F4" s="258" t="s">
        <v>1161</v>
      </c>
      <c r="G4" s="258" t="s">
        <v>1162</v>
      </c>
      <c r="H4" s="258" t="s">
        <v>1163</v>
      </c>
      <c r="I4" s="258" t="s">
        <v>1164</v>
      </c>
      <c r="J4" s="258" t="s">
        <v>1165</v>
      </c>
      <c r="K4" s="258" t="s">
        <v>1166</v>
      </c>
      <c r="L4" s="258" t="s">
        <v>1167</v>
      </c>
      <c r="M4" s="258" t="s">
        <v>1168</v>
      </c>
      <c r="N4" s="258" t="s">
        <v>1169</v>
      </c>
      <c r="O4" s="258" t="s">
        <v>1047</v>
      </c>
      <c r="P4" s="258" t="s">
        <v>1170</v>
      </c>
      <c r="Q4" s="258" t="s">
        <v>1171</v>
      </c>
      <c r="R4" s="267" t="s">
        <v>1146</v>
      </c>
    </row>
    <row r="5" spans="1:18" s="135" customFormat="1" ht="20.100000000000001" customHeight="1">
      <c r="A5" s="259" t="s">
        <v>1172</v>
      </c>
      <c r="B5" s="259">
        <f>SUM(C5:Q5)</f>
        <v>26500</v>
      </c>
      <c r="C5" s="260">
        <v>7980</v>
      </c>
      <c r="D5" s="260">
        <v>5884</v>
      </c>
      <c r="E5" s="260">
        <v>1768</v>
      </c>
      <c r="F5" s="260">
        <v>151</v>
      </c>
      <c r="G5" s="260"/>
      <c r="H5" s="260"/>
      <c r="I5" s="260"/>
      <c r="J5" s="260"/>
      <c r="K5" s="260">
        <v>10717</v>
      </c>
      <c r="L5" s="260"/>
      <c r="M5" s="260"/>
      <c r="N5" s="260"/>
      <c r="O5" s="260"/>
      <c r="P5" s="260"/>
      <c r="Q5" s="260"/>
      <c r="R5" s="268">
        <f>B5-表二!C5</f>
        <v>0</v>
      </c>
    </row>
    <row r="6" spans="1:18" s="135" customFormat="1" ht="20.100000000000001" customHeight="1">
      <c r="A6" s="259" t="s">
        <v>203</v>
      </c>
      <c r="B6" s="259">
        <f t="shared" ref="B6:B29" si="0">SUM(C6:Q6)</f>
        <v>0</v>
      </c>
      <c r="C6" s="260"/>
      <c r="D6" s="260"/>
      <c r="E6" s="260"/>
      <c r="F6" s="260"/>
      <c r="G6" s="260"/>
      <c r="H6" s="260"/>
      <c r="I6" s="260"/>
      <c r="J6" s="260"/>
      <c r="K6" s="260"/>
      <c r="L6" s="260"/>
      <c r="M6" s="260"/>
      <c r="N6" s="260"/>
      <c r="O6" s="260"/>
      <c r="P6" s="260"/>
      <c r="Q6" s="260"/>
      <c r="R6" s="268">
        <f>B6-表二!C250</f>
        <v>0</v>
      </c>
    </row>
    <row r="7" spans="1:18" s="135" customFormat="1" ht="20.100000000000001" customHeight="1">
      <c r="A7" s="259" t="s">
        <v>206</v>
      </c>
      <c r="B7" s="259">
        <f t="shared" si="0"/>
        <v>100</v>
      </c>
      <c r="C7" s="260">
        <v>36</v>
      </c>
      <c r="D7" s="260">
        <v>64</v>
      </c>
      <c r="E7" s="260"/>
      <c r="F7" s="260"/>
      <c r="G7" s="260"/>
      <c r="H7" s="260"/>
      <c r="I7" s="260"/>
      <c r="J7" s="260"/>
      <c r="K7" s="260"/>
      <c r="L7" s="260"/>
      <c r="M7" s="260"/>
      <c r="N7" s="260"/>
      <c r="O7" s="260"/>
      <c r="P7" s="260"/>
      <c r="Q7" s="260"/>
      <c r="R7" s="268">
        <f>B7-表二!C253</f>
        <v>0</v>
      </c>
    </row>
    <row r="8" spans="1:18" s="135" customFormat="1" ht="20.100000000000001" customHeight="1">
      <c r="A8" s="259" t="s">
        <v>218</v>
      </c>
      <c r="B8" s="259">
        <f t="shared" si="0"/>
        <v>3500</v>
      </c>
      <c r="C8" s="260">
        <v>1758</v>
      </c>
      <c r="D8" s="260">
        <v>784</v>
      </c>
      <c r="E8" s="260">
        <v>106</v>
      </c>
      <c r="F8" s="260"/>
      <c r="G8" s="260"/>
      <c r="H8" s="260"/>
      <c r="I8" s="260"/>
      <c r="J8" s="260"/>
      <c r="K8" s="260">
        <v>852</v>
      </c>
      <c r="L8" s="260"/>
      <c r="M8" s="260"/>
      <c r="N8" s="260"/>
      <c r="O8" s="260"/>
      <c r="P8" s="260"/>
      <c r="Q8" s="260"/>
      <c r="R8" s="268">
        <f>B8-表二!C265</f>
        <v>0</v>
      </c>
    </row>
    <row r="9" spans="1:18" s="135" customFormat="1" ht="20.100000000000001" customHeight="1">
      <c r="A9" s="259" t="s">
        <v>270</v>
      </c>
      <c r="B9" s="259">
        <f t="shared" si="0"/>
        <v>76500</v>
      </c>
      <c r="C9" s="260">
        <v>33779</v>
      </c>
      <c r="D9" s="260">
        <v>8901</v>
      </c>
      <c r="E9" s="260">
        <v>14607</v>
      </c>
      <c r="F9" s="260">
        <v>304</v>
      </c>
      <c r="G9" s="260"/>
      <c r="H9" s="260">
        <v>989</v>
      </c>
      <c r="I9" s="260"/>
      <c r="J9" s="260"/>
      <c r="K9" s="260">
        <v>17920</v>
      </c>
      <c r="L9" s="260"/>
      <c r="M9" s="260"/>
      <c r="N9" s="260"/>
      <c r="O9" s="260"/>
      <c r="P9" s="260"/>
      <c r="Q9" s="260"/>
      <c r="R9" s="268">
        <f>B9-表二!C356</f>
        <v>0</v>
      </c>
    </row>
    <row r="10" spans="1:18" s="135" customFormat="1" ht="20.100000000000001" customHeight="1">
      <c r="A10" s="259" t="s">
        <v>320</v>
      </c>
      <c r="B10" s="259">
        <f t="shared" si="0"/>
        <v>2000</v>
      </c>
      <c r="C10" s="260">
        <v>477</v>
      </c>
      <c r="D10" s="260">
        <v>387</v>
      </c>
      <c r="E10" s="260">
        <v>810</v>
      </c>
      <c r="F10" s="260"/>
      <c r="G10" s="260"/>
      <c r="H10" s="260"/>
      <c r="I10" s="260"/>
      <c r="J10" s="260"/>
      <c r="K10" s="260">
        <v>326</v>
      </c>
      <c r="L10" s="260"/>
      <c r="M10" s="260"/>
      <c r="N10" s="260"/>
      <c r="O10" s="260"/>
      <c r="P10" s="260"/>
      <c r="Q10" s="260"/>
      <c r="R10" s="268">
        <f>B10-表二!C409</f>
        <v>0</v>
      </c>
    </row>
    <row r="11" spans="1:18" s="135" customFormat="1" ht="20.100000000000001" customHeight="1">
      <c r="A11" s="259" t="s">
        <v>367</v>
      </c>
      <c r="B11" s="259">
        <f t="shared" si="0"/>
        <v>4500</v>
      </c>
      <c r="C11" s="260">
        <v>1987</v>
      </c>
      <c r="D11" s="260">
        <v>1384</v>
      </c>
      <c r="E11" s="260">
        <v>117</v>
      </c>
      <c r="F11" s="260"/>
      <c r="G11" s="260"/>
      <c r="H11" s="260"/>
      <c r="I11" s="260"/>
      <c r="J11" s="260"/>
      <c r="K11" s="260">
        <v>1012</v>
      </c>
      <c r="L11" s="260"/>
      <c r="M11" s="260"/>
      <c r="N11" s="260"/>
      <c r="O11" s="260"/>
      <c r="P11" s="260"/>
      <c r="Q11" s="260"/>
      <c r="R11" s="268">
        <f>B11-表二!C463</f>
        <v>0</v>
      </c>
    </row>
    <row r="12" spans="1:18" s="135" customFormat="1" ht="20.100000000000001" customHeight="1">
      <c r="A12" s="259" t="s">
        <v>410</v>
      </c>
      <c r="B12" s="259">
        <f t="shared" si="0"/>
        <v>45824</v>
      </c>
      <c r="C12" s="260">
        <v>1873</v>
      </c>
      <c r="D12" s="260">
        <v>1057</v>
      </c>
      <c r="E12" s="260">
        <v>241</v>
      </c>
      <c r="F12" s="260">
        <v>96</v>
      </c>
      <c r="G12" s="260"/>
      <c r="H12" s="260">
        <v>2689</v>
      </c>
      <c r="I12" s="260"/>
      <c r="J12" s="260"/>
      <c r="K12" s="260">
        <v>33868</v>
      </c>
      <c r="L12" s="260">
        <v>6000</v>
      </c>
      <c r="M12" s="260"/>
      <c r="N12" s="260"/>
      <c r="O12" s="260"/>
      <c r="P12" s="260"/>
      <c r="Q12" s="260"/>
      <c r="R12" s="268">
        <f>B12-表二!C520</f>
        <v>0</v>
      </c>
    </row>
    <row r="13" spans="1:18" s="135" customFormat="1" ht="20.100000000000001" customHeight="1">
      <c r="A13" s="259" t="s">
        <v>514</v>
      </c>
      <c r="B13" s="259">
        <f t="shared" si="0"/>
        <v>35000</v>
      </c>
      <c r="C13" s="260">
        <v>9125</v>
      </c>
      <c r="D13" s="260">
        <v>6104</v>
      </c>
      <c r="E13" s="260">
        <v>194</v>
      </c>
      <c r="F13" s="260">
        <v>3300</v>
      </c>
      <c r="G13" s="260"/>
      <c r="H13" s="260"/>
      <c r="I13" s="260"/>
      <c r="J13" s="260"/>
      <c r="K13" s="260">
        <v>16277</v>
      </c>
      <c r="L13" s="260"/>
      <c r="M13" s="260"/>
      <c r="N13" s="260"/>
      <c r="O13" s="260"/>
      <c r="P13" s="260"/>
      <c r="Q13" s="260"/>
      <c r="R13" s="268">
        <f>B13-表二!C640</f>
        <v>0</v>
      </c>
    </row>
    <row r="14" spans="1:18" s="135" customFormat="1" ht="20.100000000000001" customHeight="1">
      <c r="A14" s="259" t="s">
        <v>578</v>
      </c>
      <c r="B14" s="259">
        <f t="shared" si="0"/>
        <v>20000</v>
      </c>
      <c r="C14" s="260"/>
      <c r="D14" s="260">
        <v>850</v>
      </c>
      <c r="E14" s="260">
        <v>16000</v>
      </c>
      <c r="F14" s="260"/>
      <c r="G14" s="260"/>
      <c r="H14" s="260"/>
      <c r="I14" s="260"/>
      <c r="J14" s="260"/>
      <c r="K14" s="260">
        <v>3150</v>
      </c>
      <c r="L14" s="260"/>
      <c r="M14" s="260"/>
      <c r="N14" s="260"/>
      <c r="O14" s="260"/>
      <c r="P14" s="260"/>
      <c r="Q14" s="260"/>
      <c r="R14" s="268">
        <f>B14-表二!C712</f>
        <v>0</v>
      </c>
    </row>
    <row r="15" spans="1:18" s="135" customFormat="1" ht="20.100000000000001" customHeight="1">
      <c r="A15" s="259" t="s">
        <v>643</v>
      </c>
      <c r="B15" s="259">
        <f t="shared" si="0"/>
        <v>68000</v>
      </c>
      <c r="C15" s="260">
        <v>1422</v>
      </c>
      <c r="D15" s="260">
        <v>2709</v>
      </c>
      <c r="E15" s="260">
        <v>37996</v>
      </c>
      <c r="F15" s="260">
        <v>415</v>
      </c>
      <c r="G15" s="260"/>
      <c r="H15" s="260"/>
      <c r="I15" s="260"/>
      <c r="J15" s="260"/>
      <c r="K15" s="260">
        <v>25458</v>
      </c>
      <c r="L15" s="260"/>
      <c r="M15" s="260"/>
      <c r="N15" s="260"/>
      <c r="O15" s="260"/>
      <c r="P15" s="260"/>
      <c r="Q15" s="260"/>
      <c r="R15" s="268">
        <f>B15-表二!C785</f>
        <v>0</v>
      </c>
    </row>
    <row r="16" spans="1:18" s="135" customFormat="1" ht="20.100000000000001" customHeight="1">
      <c r="A16" s="259" t="s">
        <v>659</v>
      </c>
      <c r="B16" s="259">
        <f t="shared" si="0"/>
        <v>65000</v>
      </c>
      <c r="C16" s="260">
        <v>5110</v>
      </c>
      <c r="D16" s="260">
        <v>4120</v>
      </c>
      <c r="E16" s="367">
        <v>24408</v>
      </c>
      <c r="F16" s="260">
        <v>1412</v>
      </c>
      <c r="G16" s="260">
        <v>3960</v>
      </c>
      <c r="H16" s="260"/>
      <c r="I16" s="260"/>
      <c r="J16" s="260"/>
      <c r="K16" s="260">
        <v>25990</v>
      </c>
      <c r="L16" s="260"/>
      <c r="M16" s="260"/>
      <c r="N16" s="260"/>
      <c r="O16" s="260"/>
      <c r="P16" s="260"/>
      <c r="Q16" s="260"/>
      <c r="R16" s="268">
        <f>B16-表二!C804</f>
        <v>0</v>
      </c>
    </row>
    <row r="17" spans="1:18" s="135" customFormat="1" ht="20.100000000000001" customHeight="1">
      <c r="A17" s="259" t="s">
        <v>755</v>
      </c>
      <c r="B17" s="259">
        <f t="shared" si="0"/>
        <v>8000</v>
      </c>
      <c r="C17" s="260">
        <v>570</v>
      </c>
      <c r="D17" s="260">
        <v>898</v>
      </c>
      <c r="E17" s="260">
        <v>46</v>
      </c>
      <c r="F17" s="260">
        <v>4156</v>
      </c>
      <c r="G17" s="260"/>
      <c r="H17" s="260">
        <v>1508</v>
      </c>
      <c r="I17" s="260"/>
      <c r="J17" s="260"/>
      <c r="K17" s="260">
        <v>822</v>
      </c>
      <c r="L17" s="260"/>
      <c r="M17" s="260"/>
      <c r="N17" s="260"/>
      <c r="O17" s="260"/>
      <c r="P17" s="260"/>
      <c r="Q17" s="260"/>
      <c r="R17" s="268">
        <f>B17-表二!C915</f>
        <v>0</v>
      </c>
    </row>
    <row r="18" spans="1:18" s="135" customFormat="1" ht="20.100000000000001" customHeight="1">
      <c r="A18" s="261" t="s">
        <v>1173</v>
      </c>
      <c r="B18" s="259">
        <f t="shared" si="0"/>
        <v>1000</v>
      </c>
      <c r="C18" s="260">
        <v>451</v>
      </c>
      <c r="D18" s="260"/>
      <c r="E18" s="260"/>
      <c r="F18" s="260"/>
      <c r="G18" s="260"/>
      <c r="H18" s="260"/>
      <c r="I18" s="260"/>
      <c r="J18" s="260"/>
      <c r="K18" s="260">
        <v>549</v>
      </c>
      <c r="L18" s="260"/>
      <c r="M18" s="260"/>
      <c r="N18" s="260"/>
      <c r="O18" s="260"/>
      <c r="P18" s="260"/>
      <c r="Q18" s="260"/>
      <c r="R18" s="268">
        <f>B18-表二!C979</f>
        <v>0</v>
      </c>
    </row>
    <row r="19" spans="1:18" s="135" customFormat="1" ht="20.100000000000001" customHeight="1">
      <c r="A19" s="261" t="s">
        <v>853</v>
      </c>
      <c r="B19" s="259">
        <f t="shared" si="0"/>
        <v>800</v>
      </c>
      <c r="C19" s="260">
        <v>460</v>
      </c>
      <c r="D19" s="260"/>
      <c r="E19" s="260"/>
      <c r="F19" s="260"/>
      <c r="G19" s="260"/>
      <c r="H19" s="260"/>
      <c r="I19" s="260"/>
      <c r="J19" s="260"/>
      <c r="K19" s="260">
        <v>340</v>
      </c>
      <c r="L19" s="260"/>
      <c r="M19" s="260"/>
      <c r="N19" s="260"/>
      <c r="O19" s="260"/>
      <c r="P19" s="260"/>
      <c r="Q19" s="260"/>
      <c r="R19" s="268">
        <f>B19-表二!C1045</f>
        <v>0</v>
      </c>
    </row>
    <row r="20" spans="1:18" s="135" customFormat="1" ht="20.100000000000001" customHeight="1">
      <c r="A20" s="262" t="s">
        <v>865</v>
      </c>
      <c r="B20" s="259">
        <f t="shared" si="0"/>
        <v>0</v>
      </c>
      <c r="C20" s="260"/>
      <c r="D20" s="260"/>
      <c r="E20" s="260"/>
      <c r="F20" s="260"/>
      <c r="G20" s="260"/>
      <c r="H20" s="260"/>
      <c r="I20" s="260"/>
      <c r="J20" s="260"/>
      <c r="K20" s="260"/>
      <c r="L20" s="260"/>
      <c r="M20" s="260"/>
      <c r="N20" s="260"/>
      <c r="O20" s="260"/>
      <c r="P20" s="260"/>
      <c r="Q20" s="260"/>
      <c r="R20" s="268">
        <f>B20-表二!C1065</f>
        <v>0</v>
      </c>
    </row>
    <row r="21" spans="1:18" s="135" customFormat="1" ht="20.100000000000001" customHeight="1">
      <c r="A21" s="261" t="s">
        <v>876</v>
      </c>
      <c r="B21" s="259">
        <f t="shared" si="0"/>
        <v>0</v>
      </c>
      <c r="C21" s="260"/>
      <c r="D21" s="260"/>
      <c r="E21" s="260"/>
      <c r="F21" s="260"/>
      <c r="G21" s="260"/>
      <c r="H21" s="260"/>
      <c r="I21" s="260"/>
      <c r="J21" s="260"/>
      <c r="K21" s="260"/>
      <c r="L21" s="260"/>
      <c r="M21" s="260"/>
      <c r="N21" s="260"/>
      <c r="O21" s="260"/>
      <c r="P21" s="260"/>
      <c r="Q21" s="260"/>
      <c r="R21" s="268">
        <f>B21-表二!C1080</f>
        <v>0</v>
      </c>
    </row>
    <row r="22" spans="1:18" s="135" customFormat="1" ht="20.100000000000001" customHeight="1">
      <c r="A22" s="261" t="s">
        <v>886</v>
      </c>
      <c r="B22" s="259">
        <f t="shared" si="0"/>
        <v>3500</v>
      </c>
      <c r="C22" s="260">
        <v>1100</v>
      </c>
      <c r="D22" s="260">
        <v>639</v>
      </c>
      <c r="E22" s="260">
        <v>1417</v>
      </c>
      <c r="F22" s="260"/>
      <c r="G22" s="260"/>
      <c r="H22" s="260"/>
      <c r="I22" s="260"/>
      <c r="J22" s="260"/>
      <c r="K22" s="260">
        <v>344</v>
      </c>
      <c r="L22" s="260"/>
      <c r="M22" s="260"/>
      <c r="N22" s="260"/>
      <c r="O22" s="260"/>
      <c r="P22" s="260"/>
      <c r="Q22" s="260"/>
      <c r="R22" s="268">
        <f>B22-表二!C1090</f>
        <v>0</v>
      </c>
    </row>
    <row r="23" spans="1:18" s="135" customFormat="1" ht="20.100000000000001" customHeight="1">
      <c r="A23" s="261" t="s">
        <v>923</v>
      </c>
      <c r="B23" s="259">
        <f t="shared" si="0"/>
        <v>3500</v>
      </c>
      <c r="C23" s="260"/>
      <c r="D23" s="260"/>
      <c r="E23" s="260">
        <v>331</v>
      </c>
      <c r="F23" s="260"/>
      <c r="G23" s="260"/>
      <c r="H23" s="260"/>
      <c r="I23" s="260"/>
      <c r="J23" s="260"/>
      <c r="K23" s="260">
        <v>3169</v>
      </c>
      <c r="L23" s="260"/>
      <c r="M23" s="260"/>
      <c r="N23" s="260"/>
      <c r="O23" s="260"/>
      <c r="P23" s="260"/>
      <c r="Q23" s="260"/>
      <c r="R23" s="268">
        <f>B23-表二!C1134</f>
        <v>0</v>
      </c>
    </row>
    <row r="24" spans="1:18" s="135" customFormat="1" ht="20.100000000000001" customHeight="1">
      <c r="A24" s="261" t="s">
        <v>943</v>
      </c>
      <c r="B24" s="259">
        <f t="shared" si="0"/>
        <v>1200</v>
      </c>
      <c r="C24" s="260">
        <v>107</v>
      </c>
      <c r="D24" s="260">
        <v>56</v>
      </c>
      <c r="E24" s="260">
        <v>907</v>
      </c>
      <c r="F24" s="260"/>
      <c r="G24" s="260"/>
      <c r="H24" s="260"/>
      <c r="I24" s="260"/>
      <c r="J24" s="260"/>
      <c r="K24" s="260">
        <v>130</v>
      </c>
      <c r="L24" s="260"/>
      <c r="M24" s="260"/>
      <c r="N24" s="260"/>
      <c r="O24" s="260"/>
      <c r="P24" s="260"/>
      <c r="Q24" s="260"/>
      <c r="R24" s="268">
        <f>B24-表二!C1154</f>
        <v>0</v>
      </c>
    </row>
    <row r="25" spans="1:18" s="135" customFormat="1" ht="20.100000000000001" customHeight="1">
      <c r="A25" s="261" t="s">
        <v>988</v>
      </c>
      <c r="B25" s="259">
        <f t="shared" si="0"/>
        <v>1600</v>
      </c>
      <c r="C25" s="260">
        <v>1099</v>
      </c>
      <c r="D25" s="260">
        <v>205</v>
      </c>
      <c r="E25" s="260">
        <v>107</v>
      </c>
      <c r="F25" s="260"/>
      <c r="G25" s="260"/>
      <c r="H25" s="260"/>
      <c r="I25" s="260"/>
      <c r="J25" s="260"/>
      <c r="K25" s="260">
        <v>189</v>
      </c>
      <c r="L25" s="260"/>
      <c r="M25" s="260"/>
      <c r="N25" s="260"/>
      <c r="O25" s="260"/>
      <c r="P25" s="260"/>
      <c r="Q25" s="260"/>
      <c r="R25" s="268">
        <f>B25-表二!C1207</f>
        <v>0</v>
      </c>
    </row>
    <row r="26" spans="1:18" s="135" customFormat="1" ht="20.100000000000001" customHeight="1">
      <c r="A26" s="262" t="s">
        <v>1147</v>
      </c>
      <c r="B26" s="259">
        <f t="shared" si="0"/>
        <v>0</v>
      </c>
      <c r="C26" s="260"/>
      <c r="D26" s="260"/>
      <c r="E26" s="260"/>
      <c r="F26" s="260"/>
      <c r="G26" s="260"/>
      <c r="H26" s="260"/>
      <c r="I26" s="260"/>
      <c r="J26" s="260"/>
      <c r="K26" s="260"/>
      <c r="L26" s="260"/>
      <c r="M26" s="260"/>
      <c r="N26" s="260"/>
      <c r="O26" s="260"/>
      <c r="P26" s="260"/>
      <c r="Q26" s="260"/>
      <c r="R26" s="268">
        <f>B26-表二!C1264</f>
        <v>0</v>
      </c>
    </row>
    <row r="27" spans="1:18" s="135" customFormat="1" ht="20.100000000000001" customHeight="1">
      <c r="A27" s="261" t="s">
        <v>1148</v>
      </c>
      <c r="B27" s="259">
        <f t="shared" si="0"/>
        <v>2788</v>
      </c>
      <c r="C27" s="260"/>
      <c r="D27" s="260"/>
      <c r="E27" s="260"/>
      <c r="F27" s="260"/>
      <c r="G27" s="260"/>
      <c r="H27" s="260"/>
      <c r="I27" s="260"/>
      <c r="J27" s="260"/>
      <c r="K27" s="260"/>
      <c r="L27" s="260"/>
      <c r="M27" s="260">
        <v>2788</v>
      </c>
      <c r="N27" s="260"/>
      <c r="O27" s="260"/>
      <c r="P27" s="260"/>
      <c r="Q27" s="260"/>
      <c r="R27" s="268">
        <f>B27-表二!C1265</f>
        <v>0</v>
      </c>
    </row>
    <row r="28" spans="1:18" s="135" customFormat="1" ht="20.100000000000001" customHeight="1">
      <c r="A28" s="261" t="s">
        <v>1150</v>
      </c>
      <c r="B28" s="259">
        <f t="shared" si="0"/>
        <v>0</v>
      </c>
      <c r="C28" s="260"/>
      <c r="D28" s="260"/>
      <c r="E28" s="260"/>
      <c r="F28" s="260"/>
      <c r="G28" s="260"/>
      <c r="H28" s="260"/>
      <c r="I28" s="260"/>
      <c r="J28" s="260"/>
      <c r="K28" s="260"/>
      <c r="L28" s="260"/>
      <c r="M28" s="260"/>
      <c r="N28" s="260"/>
      <c r="O28" s="260"/>
      <c r="P28" s="260"/>
      <c r="Q28" s="260"/>
      <c r="R28" s="268">
        <f>B28-表二!C1271</f>
        <v>0</v>
      </c>
    </row>
    <row r="29" spans="1:18" s="135" customFormat="1" ht="20.100000000000001" customHeight="1">
      <c r="A29" s="259" t="s">
        <v>1151</v>
      </c>
      <c r="B29" s="259">
        <f t="shared" si="0"/>
        <v>500</v>
      </c>
      <c r="C29" s="260">
        <v>124</v>
      </c>
      <c r="D29" s="260">
        <v>77</v>
      </c>
      <c r="E29" s="260"/>
      <c r="F29" s="260"/>
      <c r="G29" s="260"/>
      <c r="H29" s="260"/>
      <c r="I29" s="260"/>
      <c r="J29" s="260"/>
      <c r="K29" s="260">
        <v>299</v>
      </c>
      <c r="L29" s="260"/>
      <c r="M29" s="260"/>
      <c r="N29" s="260"/>
      <c r="O29" s="260"/>
      <c r="P29" s="260"/>
      <c r="Q29" s="260"/>
      <c r="R29" s="268">
        <f>B29-表二!C1273</f>
        <v>0</v>
      </c>
    </row>
    <row r="30" spans="1:18" s="135" customFormat="1" ht="20.100000000000001" customHeight="1">
      <c r="A30" s="263" t="s">
        <v>1174</v>
      </c>
      <c r="B30" s="263"/>
      <c r="C30" s="264"/>
      <c r="D30" s="264"/>
      <c r="E30" s="264"/>
      <c r="F30" s="264"/>
      <c r="G30" s="264"/>
      <c r="H30" s="264"/>
      <c r="I30" s="264"/>
      <c r="J30" s="264"/>
      <c r="K30" s="264"/>
      <c r="L30" s="264"/>
      <c r="M30" s="264"/>
      <c r="N30" s="264"/>
      <c r="O30" s="264"/>
      <c r="P30" s="264"/>
      <c r="Q30" s="264"/>
      <c r="R30" s="268"/>
    </row>
    <row r="31" spans="1:18" s="135" customFormat="1" ht="20.100000000000001" customHeight="1">
      <c r="A31" s="132" t="s">
        <v>1134</v>
      </c>
      <c r="B31" s="265">
        <f>SUM(B5:B29)</f>
        <v>369812</v>
      </c>
      <c r="C31" s="265">
        <f t="shared" ref="C31:Q31" si="1">SUM(C5:C29)</f>
        <v>67458</v>
      </c>
      <c r="D31" s="265">
        <f t="shared" si="1"/>
        <v>34119</v>
      </c>
      <c r="E31" s="265">
        <f t="shared" si="1"/>
        <v>99055</v>
      </c>
      <c r="F31" s="265">
        <f t="shared" si="1"/>
        <v>9834</v>
      </c>
      <c r="G31" s="265">
        <f t="shared" si="1"/>
        <v>3960</v>
      </c>
      <c r="H31" s="265">
        <f t="shared" si="1"/>
        <v>5186</v>
      </c>
      <c r="I31" s="265">
        <f t="shared" si="1"/>
        <v>0</v>
      </c>
      <c r="J31" s="265">
        <f t="shared" si="1"/>
        <v>0</v>
      </c>
      <c r="K31" s="265">
        <f t="shared" si="1"/>
        <v>141412</v>
      </c>
      <c r="L31" s="265">
        <f t="shared" si="1"/>
        <v>6000</v>
      </c>
      <c r="M31" s="265">
        <f t="shared" si="1"/>
        <v>2788</v>
      </c>
      <c r="N31" s="265">
        <f t="shared" si="1"/>
        <v>0</v>
      </c>
      <c r="O31" s="265">
        <f t="shared" si="1"/>
        <v>0</v>
      </c>
      <c r="P31" s="265">
        <f t="shared" si="1"/>
        <v>0</v>
      </c>
      <c r="Q31" s="265">
        <f t="shared" si="1"/>
        <v>0</v>
      </c>
      <c r="R31" s="268">
        <f>B31-表二!C1278</f>
        <v>0</v>
      </c>
    </row>
    <row r="32" spans="1:18" s="135" customFormat="1"/>
    <row r="33" s="135" customFormat="1"/>
    <row r="34" s="135" customFormat="1"/>
    <row r="35" s="135" customFormat="1"/>
    <row r="36" s="135" customFormat="1"/>
    <row r="37" s="135" customFormat="1"/>
    <row r="38" s="135" customFormat="1"/>
    <row r="39" s="135" customFormat="1"/>
    <row r="40" s="135" customFormat="1"/>
    <row r="41" s="135" customFormat="1"/>
  </sheetData>
  <sheetProtection password="CC1D" sheet="1" objects="1"/>
  <mergeCells count="1">
    <mergeCell ref="A2:Q2"/>
  </mergeCells>
  <phoneticPr fontId="19" type="noConversion"/>
  <printOptions horizontalCentered="1"/>
  <pageMargins left="0.47152777777777799" right="0.47152777777777799" top="0.27500000000000002" bottom="0.15625" header="0.118055555555556" footer="0.118055555555556"/>
  <pageSetup paperSize="9" scale="80" orientation="landscape"/>
  <legacyDrawing r:id="rId1"/>
</worksheet>
</file>

<file path=xl/worksheets/sheet8.xml><?xml version="1.0" encoding="utf-8"?>
<worksheet xmlns="http://schemas.openxmlformats.org/spreadsheetml/2006/main" xmlns:r="http://schemas.openxmlformats.org/officeDocument/2006/relationships">
  <dimension ref="A1:AB101"/>
  <sheetViews>
    <sheetView showGridLines="0" showZeros="0" tabSelected="1" workbookViewId="0">
      <pane xSplit="1" ySplit="6" topLeftCell="B7" activePane="bottomRight" state="frozen"/>
      <selection pane="topRight"/>
      <selection pane="bottomLeft"/>
      <selection pane="bottomRight" activeCell="Z19" sqref="Z19"/>
    </sheetView>
  </sheetViews>
  <sheetFormatPr defaultColWidth="5.75" defaultRowHeight="14.25"/>
  <cols>
    <col min="1" max="1" width="14.25" style="235" customWidth="1"/>
    <col min="2" max="2" width="6.75" style="235" customWidth="1"/>
    <col min="3" max="3" width="5.125" style="235" customWidth="1"/>
    <col min="4" max="15" width="5.625" style="235" customWidth="1"/>
    <col min="16" max="16" width="4.75" style="235" customWidth="1"/>
    <col min="17" max="19" width="5.625" style="235" customWidth="1"/>
    <col min="20" max="20" width="5.875" style="235" customWidth="1"/>
    <col min="21" max="21" width="4.5" style="235" customWidth="1"/>
    <col min="22" max="25" width="5.625" style="235" customWidth="1"/>
    <col min="26" max="26" width="5" style="235" customWidth="1"/>
    <col min="27" max="27" width="5" style="212" customWidth="1"/>
    <col min="28" max="28" width="5.625" style="235" customWidth="1"/>
    <col min="29" max="16384" width="5.75" style="235"/>
  </cols>
  <sheetData>
    <row r="1" spans="1:28">
      <c r="A1" s="99" t="s">
        <v>1175</v>
      </c>
    </row>
    <row r="2" spans="1:28" s="234" customFormat="1" ht="33.950000000000003" customHeight="1">
      <c r="A2" s="432" t="s">
        <v>1176</v>
      </c>
      <c r="B2" s="432" t="s">
        <v>1177</v>
      </c>
      <c r="C2" s="432"/>
      <c r="D2" s="432"/>
      <c r="E2" s="432"/>
      <c r="F2" s="432"/>
      <c r="G2" s="432"/>
      <c r="H2" s="432"/>
      <c r="I2" s="432"/>
      <c r="J2" s="432"/>
      <c r="K2" s="432"/>
      <c r="L2" s="432"/>
      <c r="M2" s="432"/>
      <c r="N2" s="432"/>
      <c r="O2" s="432"/>
      <c r="P2" s="432"/>
      <c r="Q2" s="432"/>
      <c r="R2" s="432"/>
      <c r="S2" s="432"/>
      <c r="T2" s="432"/>
      <c r="U2" s="432"/>
      <c r="V2" s="432"/>
      <c r="W2" s="432"/>
      <c r="X2" s="432"/>
      <c r="Y2" s="432"/>
      <c r="Z2" s="432"/>
    </row>
    <row r="3" spans="1:28" ht="17.100000000000001" customHeight="1">
      <c r="A3" s="185"/>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t="s">
        <v>26</v>
      </c>
    </row>
    <row r="4" spans="1:28" ht="31.5" customHeight="1">
      <c r="A4" s="437" t="s">
        <v>1178</v>
      </c>
      <c r="B4" s="213" t="s">
        <v>1179</v>
      </c>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row>
    <row r="5" spans="1:28" ht="17.100000000000001" customHeight="1">
      <c r="A5" s="438"/>
      <c r="B5" s="440" t="s">
        <v>57</v>
      </c>
      <c r="C5" s="434" t="s">
        <v>1180</v>
      </c>
      <c r="D5" s="435"/>
      <c r="E5" s="435"/>
      <c r="F5" s="435"/>
      <c r="G5" s="435"/>
      <c r="H5" s="435"/>
      <c r="I5" s="435"/>
      <c r="J5" s="435"/>
      <c r="K5" s="435"/>
      <c r="L5" s="435"/>
      <c r="M5" s="435"/>
      <c r="N5" s="435"/>
      <c r="O5" s="435"/>
      <c r="P5" s="435"/>
      <c r="Q5" s="435"/>
      <c r="R5" s="435"/>
      <c r="S5" s="436"/>
      <c r="T5" s="434" t="s">
        <v>1181</v>
      </c>
      <c r="U5" s="435"/>
      <c r="V5" s="435"/>
      <c r="W5" s="435"/>
      <c r="X5" s="435"/>
      <c r="Y5" s="435"/>
      <c r="Z5" s="435"/>
      <c r="AA5" s="435"/>
      <c r="AB5" s="436"/>
    </row>
    <row r="6" spans="1:28" s="212" customFormat="1" ht="72.75" customHeight="1">
      <c r="A6" s="439"/>
      <c r="B6" s="441"/>
      <c r="C6" s="186" t="s">
        <v>1182</v>
      </c>
      <c r="D6" s="186" t="s">
        <v>1183</v>
      </c>
      <c r="E6" s="186" t="s">
        <v>1184</v>
      </c>
      <c r="F6" s="186" t="s">
        <v>1185</v>
      </c>
      <c r="G6" s="186" t="s">
        <v>1186</v>
      </c>
      <c r="H6" s="186" t="s">
        <v>1187</v>
      </c>
      <c r="I6" s="186" t="s">
        <v>1188</v>
      </c>
      <c r="J6" s="186" t="s">
        <v>1189</v>
      </c>
      <c r="K6" s="186" t="s">
        <v>1190</v>
      </c>
      <c r="L6" s="186" t="s">
        <v>1191</v>
      </c>
      <c r="M6" s="186" t="s">
        <v>1192</v>
      </c>
      <c r="N6" s="186" t="s">
        <v>1193</v>
      </c>
      <c r="O6" s="186" t="s">
        <v>1194</v>
      </c>
      <c r="P6" s="186" t="s">
        <v>1195</v>
      </c>
      <c r="Q6" s="186" t="s">
        <v>1196</v>
      </c>
      <c r="R6" s="186" t="s">
        <v>1197</v>
      </c>
      <c r="S6" s="186" t="s">
        <v>1198</v>
      </c>
      <c r="T6" s="186" t="s">
        <v>1182</v>
      </c>
      <c r="U6" s="186" t="s">
        <v>1199</v>
      </c>
      <c r="V6" s="186" t="s">
        <v>1200</v>
      </c>
      <c r="W6" s="186" t="s">
        <v>1201</v>
      </c>
      <c r="X6" s="186" t="s">
        <v>1202</v>
      </c>
      <c r="Y6" s="186" t="s">
        <v>1203</v>
      </c>
      <c r="Z6" s="186" t="s">
        <v>1204</v>
      </c>
      <c r="AA6" s="186" t="s">
        <v>1205</v>
      </c>
      <c r="AB6" s="186" t="s">
        <v>1206</v>
      </c>
    </row>
    <row r="7" spans="1:28" s="199" customFormat="1" ht="15.95" customHeight="1">
      <c r="A7" s="214" t="s">
        <v>1207</v>
      </c>
      <c r="B7" s="190">
        <f t="shared" ref="B7:B70" si="0">C7+T7</f>
        <v>52500</v>
      </c>
      <c r="C7" s="190">
        <f t="shared" ref="C7:AB7" si="1">C8+C9</f>
        <v>39000</v>
      </c>
      <c r="D7" s="190">
        <f t="shared" si="1"/>
        <v>7100</v>
      </c>
      <c r="E7" s="190">
        <f t="shared" si="1"/>
        <v>2400</v>
      </c>
      <c r="F7" s="190">
        <f t="shared" si="1"/>
        <v>0</v>
      </c>
      <c r="G7" s="190">
        <f t="shared" si="1"/>
        <v>500</v>
      </c>
      <c r="H7" s="190">
        <f t="shared" si="1"/>
        <v>1500</v>
      </c>
      <c r="I7" s="190">
        <f t="shared" si="1"/>
        <v>4500</v>
      </c>
      <c r="J7" s="190">
        <f t="shared" si="1"/>
        <v>300</v>
      </c>
      <c r="K7" s="190">
        <f t="shared" si="1"/>
        <v>900</v>
      </c>
      <c r="L7" s="190">
        <f t="shared" si="1"/>
        <v>9500</v>
      </c>
      <c r="M7" s="190">
        <f t="shared" si="1"/>
        <v>5500</v>
      </c>
      <c r="N7" s="190">
        <f t="shared" si="1"/>
        <v>1500</v>
      </c>
      <c r="O7" s="190">
        <f t="shared" si="1"/>
        <v>3700</v>
      </c>
      <c r="P7" s="190">
        <f t="shared" si="1"/>
        <v>1600</v>
      </c>
      <c r="Q7" s="190">
        <f t="shared" si="1"/>
        <v>0</v>
      </c>
      <c r="R7" s="190">
        <f t="shared" si="1"/>
        <v>0</v>
      </c>
      <c r="S7" s="190">
        <f t="shared" si="1"/>
        <v>0</v>
      </c>
      <c r="T7" s="190">
        <f t="shared" si="1"/>
        <v>13500</v>
      </c>
      <c r="U7" s="190">
        <f t="shared" si="1"/>
        <v>4000</v>
      </c>
      <c r="V7" s="190">
        <f t="shared" si="1"/>
        <v>2000</v>
      </c>
      <c r="W7" s="190">
        <f t="shared" si="1"/>
        <v>1800</v>
      </c>
      <c r="X7" s="190">
        <f t="shared" si="1"/>
        <v>0</v>
      </c>
      <c r="Y7" s="190">
        <f t="shared" si="1"/>
        <v>3200</v>
      </c>
      <c r="Z7" s="190">
        <f t="shared" si="1"/>
        <v>2500</v>
      </c>
      <c r="AA7" s="190">
        <f t="shared" si="1"/>
        <v>0</v>
      </c>
      <c r="AB7" s="190">
        <f t="shared" si="1"/>
        <v>0</v>
      </c>
    </row>
    <row r="8" spans="1:28" s="199" customFormat="1" ht="15.95" customHeight="1">
      <c r="A8" s="215" t="s">
        <v>1208</v>
      </c>
      <c r="B8" s="192">
        <f t="shared" si="0"/>
        <v>0</v>
      </c>
      <c r="C8" s="192">
        <f>SUM(D8:S8)</f>
        <v>0</v>
      </c>
      <c r="D8" s="236"/>
      <c r="E8" s="236"/>
      <c r="F8" s="236"/>
      <c r="G8" s="236"/>
      <c r="H8" s="236"/>
      <c r="I8" s="236"/>
      <c r="J8" s="236"/>
      <c r="K8" s="236"/>
      <c r="L8" s="236"/>
      <c r="M8" s="236"/>
      <c r="N8" s="236"/>
      <c r="O8" s="236"/>
      <c r="P8" s="236"/>
      <c r="Q8" s="236"/>
      <c r="R8" s="236"/>
      <c r="S8" s="236"/>
      <c r="T8" s="192">
        <f>SUM(U8:AB8)</f>
        <v>0</v>
      </c>
      <c r="U8" s="236"/>
      <c r="V8" s="236"/>
      <c r="W8" s="236"/>
      <c r="X8" s="236"/>
      <c r="Y8" s="236"/>
      <c r="Z8" s="236"/>
      <c r="AA8" s="236"/>
      <c r="AB8" s="236"/>
    </row>
    <row r="9" spans="1:28" s="199" customFormat="1" ht="15.95" customHeight="1">
      <c r="A9" s="215" t="s">
        <v>1209</v>
      </c>
      <c r="B9" s="192">
        <f t="shared" si="0"/>
        <v>52500</v>
      </c>
      <c r="C9" s="192">
        <f>C10+C11</f>
        <v>39000</v>
      </c>
      <c r="D9" s="192">
        <f t="shared" ref="D9:S9" si="2">D10+D23+D35+D44+D51+D62+D71+D79+D87+D98</f>
        <v>7100</v>
      </c>
      <c r="E9" s="192">
        <f t="shared" si="2"/>
        <v>2400</v>
      </c>
      <c r="F9" s="192">
        <f t="shared" si="2"/>
        <v>0</v>
      </c>
      <c r="G9" s="192">
        <f t="shared" si="2"/>
        <v>500</v>
      </c>
      <c r="H9" s="192">
        <f t="shared" si="2"/>
        <v>1500</v>
      </c>
      <c r="I9" s="192">
        <f t="shared" si="2"/>
        <v>4500</v>
      </c>
      <c r="J9" s="192">
        <f t="shared" si="2"/>
        <v>300</v>
      </c>
      <c r="K9" s="192">
        <f t="shared" si="2"/>
        <v>900</v>
      </c>
      <c r="L9" s="192">
        <f t="shared" si="2"/>
        <v>9500</v>
      </c>
      <c r="M9" s="192">
        <f t="shared" si="2"/>
        <v>5500</v>
      </c>
      <c r="N9" s="192">
        <f t="shared" si="2"/>
        <v>1500</v>
      </c>
      <c r="O9" s="192">
        <f t="shared" si="2"/>
        <v>3700</v>
      </c>
      <c r="P9" s="192">
        <f t="shared" si="2"/>
        <v>1600</v>
      </c>
      <c r="Q9" s="192">
        <f t="shared" si="2"/>
        <v>0</v>
      </c>
      <c r="R9" s="192">
        <f t="shared" si="2"/>
        <v>0</v>
      </c>
      <c r="S9" s="192">
        <f t="shared" si="2"/>
        <v>0</v>
      </c>
      <c r="T9" s="192">
        <f t="shared" ref="T9:T72" si="3">SUM(U9:AB9)</f>
        <v>13500</v>
      </c>
      <c r="U9" s="192">
        <f t="shared" ref="U9:AB9" si="4">U10+U23+U35+U44+U51+U62+U71+U79+U87+U98</f>
        <v>4000</v>
      </c>
      <c r="V9" s="192">
        <f t="shared" si="4"/>
        <v>2000</v>
      </c>
      <c r="W9" s="192">
        <f t="shared" si="4"/>
        <v>1800</v>
      </c>
      <c r="X9" s="192">
        <f t="shared" si="4"/>
        <v>0</v>
      </c>
      <c r="Y9" s="192">
        <f t="shared" si="4"/>
        <v>3200</v>
      </c>
      <c r="Z9" s="192">
        <f t="shared" si="4"/>
        <v>2500</v>
      </c>
      <c r="AA9" s="192">
        <f t="shared" si="4"/>
        <v>0</v>
      </c>
      <c r="AB9" s="192">
        <f t="shared" si="4"/>
        <v>0</v>
      </c>
    </row>
    <row r="10" spans="1:28" s="199" customFormat="1" ht="15.95" customHeight="1">
      <c r="A10" s="216" t="s">
        <v>1210</v>
      </c>
      <c r="B10" s="217">
        <f t="shared" si="0"/>
        <v>52500</v>
      </c>
      <c r="C10" s="237">
        <f t="shared" ref="C10:S10" si="5">C11+C12</f>
        <v>39000</v>
      </c>
      <c r="D10" s="217">
        <f t="shared" si="5"/>
        <v>7100</v>
      </c>
      <c r="E10" s="217">
        <f t="shared" si="5"/>
        <v>2400</v>
      </c>
      <c r="F10" s="217">
        <f t="shared" si="5"/>
        <v>0</v>
      </c>
      <c r="G10" s="217">
        <f t="shared" si="5"/>
        <v>500</v>
      </c>
      <c r="H10" s="217">
        <f t="shared" si="5"/>
        <v>1500</v>
      </c>
      <c r="I10" s="217">
        <f t="shared" si="5"/>
        <v>4500</v>
      </c>
      <c r="J10" s="217">
        <f t="shared" si="5"/>
        <v>300</v>
      </c>
      <c r="K10" s="217">
        <f t="shared" si="5"/>
        <v>900</v>
      </c>
      <c r="L10" s="217">
        <f t="shared" si="5"/>
        <v>9500</v>
      </c>
      <c r="M10" s="217">
        <f t="shared" si="5"/>
        <v>5500</v>
      </c>
      <c r="N10" s="217">
        <f t="shared" si="5"/>
        <v>1500</v>
      </c>
      <c r="O10" s="217">
        <f t="shared" si="5"/>
        <v>3700</v>
      </c>
      <c r="P10" s="217">
        <f t="shared" si="5"/>
        <v>1600</v>
      </c>
      <c r="Q10" s="217">
        <f t="shared" si="5"/>
        <v>0</v>
      </c>
      <c r="R10" s="217">
        <f t="shared" si="5"/>
        <v>0</v>
      </c>
      <c r="S10" s="217">
        <f t="shared" si="5"/>
        <v>0</v>
      </c>
      <c r="T10" s="237">
        <f t="shared" si="3"/>
        <v>13500</v>
      </c>
      <c r="U10" s="217">
        <f t="shared" ref="U10:AB10" si="6">U11+U12</f>
        <v>4000</v>
      </c>
      <c r="V10" s="217">
        <f t="shared" si="6"/>
        <v>2000</v>
      </c>
      <c r="W10" s="217">
        <f t="shared" si="6"/>
        <v>1800</v>
      </c>
      <c r="X10" s="217">
        <f t="shared" si="6"/>
        <v>0</v>
      </c>
      <c r="Y10" s="217">
        <f t="shared" si="6"/>
        <v>3200</v>
      </c>
      <c r="Z10" s="217">
        <f t="shared" si="6"/>
        <v>2500</v>
      </c>
      <c r="AA10" s="217">
        <f t="shared" si="6"/>
        <v>0</v>
      </c>
      <c r="AB10" s="217">
        <f t="shared" si="6"/>
        <v>0</v>
      </c>
    </row>
    <row r="11" spans="1:28" s="199" customFormat="1" ht="15.95" customHeight="1">
      <c r="A11" s="219" t="s">
        <v>1211</v>
      </c>
      <c r="B11" s="220">
        <f t="shared" si="0"/>
        <v>0</v>
      </c>
      <c r="C11" s="220">
        <f>SUM(D11:S11)</f>
        <v>0</v>
      </c>
      <c r="D11" s="238"/>
      <c r="E11" s="238"/>
      <c r="F11" s="238"/>
      <c r="G11" s="238"/>
      <c r="H11" s="238"/>
      <c r="I11" s="238"/>
      <c r="J11" s="238"/>
      <c r="K11" s="238"/>
      <c r="L11" s="238"/>
      <c r="M11" s="238"/>
      <c r="N11" s="238"/>
      <c r="O11" s="238"/>
      <c r="P11" s="238"/>
      <c r="Q11" s="238"/>
      <c r="R11" s="238"/>
      <c r="S11" s="238"/>
      <c r="T11" s="243">
        <f t="shared" si="3"/>
        <v>0</v>
      </c>
      <c r="U11" s="238"/>
      <c r="V11" s="238"/>
      <c r="W11" s="238"/>
      <c r="X11" s="238"/>
      <c r="Y11" s="238"/>
      <c r="Z11" s="238"/>
      <c r="AA11" s="238"/>
      <c r="AB11" s="238"/>
    </row>
    <row r="12" spans="1:28" s="199" customFormat="1" ht="15.95" customHeight="1">
      <c r="A12" s="221" t="s">
        <v>1212</v>
      </c>
      <c r="B12" s="222">
        <f t="shared" si="0"/>
        <v>52500</v>
      </c>
      <c r="C12" s="237">
        <f t="shared" ref="C12:C75" si="7">SUM(D12:S12)</f>
        <v>39000</v>
      </c>
      <c r="D12" s="222">
        <f t="shared" ref="D12:S12" si="8">SUM(D13:D22)</f>
        <v>7100</v>
      </c>
      <c r="E12" s="222">
        <f t="shared" si="8"/>
        <v>2400</v>
      </c>
      <c r="F12" s="222">
        <f t="shared" si="8"/>
        <v>0</v>
      </c>
      <c r="G12" s="222">
        <f t="shared" si="8"/>
        <v>500</v>
      </c>
      <c r="H12" s="222">
        <f t="shared" si="8"/>
        <v>1500</v>
      </c>
      <c r="I12" s="222">
        <f t="shared" si="8"/>
        <v>4500</v>
      </c>
      <c r="J12" s="222">
        <f t="shared" si="8"/>
        <v>300</v>
      </c>
      <c r="K12" s="222">
        <f t="shared" si="8"/>
        <v>900</v>
      </c>
      <c r="L12" s="222">
        <f t="shared" si="8"/>
        <v>9500</v>
      </c>
      <c r="M12" s="222">
        <f t="shared" si="8"/>
        <v>5500</v>
      </c>
      <c r="N12" s="222">
        <f t="shared" si="8"/>
        <v>1500</v>
      </c>
      <c r="O12" s="222">
        <f t="shared" si="8"/>
        <v>3700</v>
      </c>
      <c r="P12" s="222">
        <f t="shared" si="8"/>
        <v>1600</v>
      </c>
      <c r="Q12" s="222">
        <f t="shared" si="8"/>
        <v>0</v>
      </c>
      <c r="R12" s="222">
        <f t="shared" si="8"/>
        <v>0</v>
      </c>
      <c r="S12" s="222">
        <f t="shared" si="8"/>
        <v>0</v>
      </c>
      <c r="T12" s="237">
        <f t="shared" si="3"/>
        <v>13500</v>
      </c>
      <c r="U12" s="222">
        <f t="shared" ref="U12:AB12" si="9">SUM(U13:U22)</f>
        <v>4000</v>
      </c>
      <c r="V12" s="222">
        <f t="shared" si="9"/>
        <v>2000</v>
      </c>
      <c r="W12" s="222">
        <f t="shared" si="9"/>
        <v>1800</v>
      </c>
      <c r="X12" s="222">
        <f t="shared" si="9"/>
        <v>0</v>
      </c>
      <c r="Y12" s="222">
        <f t="shared" si="9"/>
        <v>3200</v>
      </c>
      <c r="Z12" s="222">
        <f t="shared" si="9"/>
        <v>2500</v>
      </c>
      <c r="AA12" s="222">
        <f t="shared" si="9"/>
        <v>0</v>
      </c>
      <c r="AB12" s="222">
        <f t="shared" si="9"/>
        <v>0</v>
      </c>
    </row>
    <row r="13" spans="1:28" s="199" customFormat="1" ht="15.95" customHeight="1">
      <c r="A13" s="221" t="s">
        <v>1213</v>
      </c>
      <c r="B13" s="222">
        <f t="shared" si="0"/>
        <v>0</v>
      </c>
      <c r="C13" s="237">
        <f t="shared" si="7"/>
        <v>0</v>
      </c>
      <c r="D13" s="238"/>
      <c r="E13" s="238"/>
      <c r="F13" s="238"/>
      <c r="G13" s="238"/>
      <c r="H13" s="238"/>
      <c r="I13" s="238"/>
      <c r="J13" s="238"/>
      <c r="K13" s="238"/>
      <c r="L13" s="238"/>
      <c r="M13" s="238"/>
      <c r="N13" s="238"/>
      <c r="O13" s="238"/>
      <c r="P13" s="238"/>
      <c r="Q13" s="238"/>
      <c r="R13" s="238"/>
      <c r="S13" s="238"/>
      <c r="T13" s="243">
        <f t="shared" si="3"/>
        <v>0</v>
      </c>
      <c r="U13" s="238"/>
      <c r="V13" s="238"/>
      <c r="W13" s="238"/>
      <c r="X13" s="238"/>
      <c r="Y13" s="238"/>
      <c r="Z13" s="238"/>
      <c r="AA13" s="238"/>
      <c r="AB13" s="238"/>
    </row>
    <row r="14" spans="1:28" s="199" customFormat="1" ht="15.95" customHeight="1">
      <c r="A14" s="221" t="s">
        <v>1214</v>
      </c>
      <c r="B14" s="222">
        <f t="shared" si="0"/>
        <v>0</v>
      </c>
      <c r="C14" s="237">
        <f t="shared" si="7"/>
        <v>0</v>
      </c>
      <c r="D14" s="238"/>
      <c r="E14" s="238"/>
      <c r="F14" s="238"/>
      <c r="G14" s="238"/>
      <c r="H14" s="238"/>
      <c r="I14" s="238"/>
      <c r="J14" s="238"/>
      <c r="K14" s="238"/>
      <c r="L14" s="238"/>
      <c r="M14" s="238"/>
      <c r="N14" s="238"/>
      <c r="O14" s="238"/>
      <c r="P14" s="238"/>
      <c r="Q14" s="238"/>
      <c r="R14" s="238"/>
      <c r="S14" s="238"/>
      <c r="T14" s="243">
        <f t="shared" si="3"/>
        <v>0</v>
      </c>
      <c r="U14" s="238"/>
      <c r="V14" s="238"/>
      <c r="W14" s="238"/>
      <c r="X14" s="238"/>
      <c r="Y14" s="238"/>
      <c r="Z14" s="238"/>
      <c r="AA14" s="238"/>
      <c r="AB14" s="238"/>
    </row>
    <row r="15" spans="1:28" s="199" customFormat="1" ht="15.95" customHeight="1">
      <c r="A15" s="221" t="s">
        <v>1215</v>
      </c>
      <c r="B15" s="222">
        <f t="shared" si="0"/>
        <v>0</v>
      </c>
      <c r="C15" s="237">
        <f t="shared" si="7"/>
        <v>0</v>
      </c>
      <c r="D15" s="238"/>
      <c r="E15" s="238"/>
      <c r="F15" s="238"/>
      <c r="G15" s="238"/>
      <c r="H15" s="238"/>
      <c r="I15" s="238"/>
      <c r="J15" s="238"/>
      <c r="K15" s="238"/>
      <c r="L15" s="238"/>
      <c r="M15" s="238"/>
      <c r="N15" s="238"/>
      <c r="O15" s="238"/>
      <c r="P15" s="238"/>
      <c r="Q15" s="238"/>
      <c r="R15" s="238"/>
      <c r="S15" s="238"/>
      <c r="T15" s="243">
        <f t="shared" si="3"/>
        <v>0</v>
      </c>
      <c r="U15" s="238"/>
      <c r="V15" s="238"/>
      <c r="W15" s="238"/>
      <c r="X15" s="238"/>
      <c r="Y15" s="238"/>
      <c r="Z15" s="238"/>
      <c r="AA15" s="238"/>
      <c r="AB15" s="238"/>
    </row>
    <row r="16" spans="1:28" s="199" customFormat="1" ht="15.95" customHeight="1">
      <c r="A16" s="221" t="s">
        <v>1216</v>
      </c>
      <c r="B16" s="222">
        <f t="shared" si="0"/>
        <v>0</v>
      </c>
      <c r="C16" s="237">
        <f t="shared" si="7"/>
        <v>0</v>
      </c>
      <c r="D16" s="238"/>
      <c r="E16" s="238"/>
      <c r="F16" s="238"/>
      <c r="G16" s="238"/>
      <c r="H16" s="238"/>
      <c r="I16" s="238"/>
      <c r="J16" s="238"/>
      <c r="K16" s="238"/>
      <c r="L16" s="238"/>
      <c r="M16" s="238"/>
      <c r="N16" s="238"/>
      <c r="O16" s="238"/>
      <c r="P16" s="238"/>
      <c r="Q16" s="238"/>
      <c r="R16" s="238"/>
      <c r="S16" s="238"/>
      <c r="T16" s="243">
        <f t="shared" si="3"/>
        <v>0</v>
      </c>
      <c r="U16" s="238"/>
      <c r="V16" s="238"/>
      <c r="W16" s="238"/>
      <c r="X16" s="238"/>
      <c r="Y16" s="238"/>
      <c r="Z16" s="238"/>
      <c r="AA16" s="238"/>
      <c r="AB16" s="238"/>
    </row>
    <row r="17" spans="1:28" s="199" customFormat="1" ht="15.95" customHeight="1">
      <c r="A17" s="221" t="s">
        <v>1217</v>
      </c>
      <c r="B17" s="222">
        <f t="shared" si="0"/>
        <v>0</v>
      </c>
      <c r="C17" s="237">
        <f t="shared" si="7"/>
        <v>0</v>
      </c>
      <c r="D17" s="238"/>
      <c r="E17" s="238"/>
      <c r="F17" s="238"/>
      <c r="G17" s="238"/>
      <c r="H17" s="238"/>
      <c r="I17" s="238"/>
      <c r="J17" s="238"/>
      <c r="K17" s="238"/>
      <c r="L17" s="238"/>
      <c r="M17" s="238"/>
      <c r="N17" s="238"/>
      <c r="O17" s="238"/>
      <c r="P17" s="238"/>
      <c r="Q17" s="238"/>
      <c r="R17" s="238"/>
      <c r="S17" s="238"/>
      <c r="T17" s="243">
        <f t="shared" si="3"/>
        <v>0</v>
      </c>
      <c r="U17" s="238"/>
      <c r="V17" s="238"/>
      <c r="W17" s="238"/>
      <c r="X17" s="238"/>
      <c r="Y17" s="238"/>
      <c r="Z17" s="238"/>
      <c r="AA17" s="238"/>
      <c r="AB17" s="238"/>
    </row>
    <row r="18" spans="1:28" s="199" customFormat="1" ht="15.95" customHeight="1">
      <c r="A18" s="221" t="s">
        <v>1218</v>
      </c>
      <c r="B18" s="222">
        <f t="shared" si="0"/>
        <v>52500</v>
      </c>
      <c r="C18" s="237">
        <f t="shared" si="7"/>
        <v>39000</v>
      </c>
      <c r="D18" s="238">
        <v>7100</v>
      </c>
      <c r="E18" s="238">
        <v>2400</v>
      </c>
      <c r="F18" s="238"/>
      <c r="G18" s="238">
        <v>500</v>
      </c>
      <c r="H18" s="238">
        <v>1500</v>
      </c>
      <c r="I18" s="238">
        <v>4500</v>
      </c>
      <c r="J18" s="238">
        <v>300</v>
      </c>
      <c r="K18" s="238">
        <v>900</v>
      </c>
      <c r="L18" s="238">
        <v>9500</v>
      </c>
      <c r="M18" s="238">
        <v>5500</v>
      </c>
      <c r="N18" s="238">
        <v>1500</v>
      </c>
      <c r="O18" s="238">
        <v>3700</v>
      </c>
      <c r="P18" s="238">
        <v>1600</v>
      </c>
      <c r="Q18" s="238"/>
      <c r="R18" s="238"/>
      <c r="S18" s="238"/>
      <c r="T18" s="243">
        <f t="shared" si="3"/>
        <v>13500</v>
      </c>
      <c r="U18" s="238">
        <v>4000</v>
      </c>
      <c r="V18" s="238">
        <v>2000</v>
      </c>
      <c r="W18" s="238">
        <v>1800</v>
      </c>
      <c r="X18" s="238"/>
      <c r="Y18" s="238">
        <v>3200</v>
      </c>
      <c r="Z18" s="238">
        <v>2500</v>
      </c>
      <c r="AA18" s="238"/>
      <c r="AB18" s="238"/>
    </row>
    <row r="19" spans="1:28" s="199" customFormat="1" ht="15.95" customHeight="1">
      <c r="A19" s="224" t="s">
        <v>1219</v>
      </c>
      <c r="B19" s="222">
        <f t="shared" si="0"/>
        <v>0</v>
      </c>
      <c r="C19" s="237">
        <f t="shared" si="7"/>
        <v>0</v>
      </c>
      <c r="D19" s="238"/>
      <c r="E19" s="238"/>
      <c r="F19" s="238"/>
      <c r="G19" s="238"/>
      <c r="H19" s="238"/>
      <c r="I19" s="238"/>
      <c r="J19" s="238"/>
      <c r="K19" s="238"/>
      <c r="L19" s="238"/>
      <c r="M19" s="238"/>
      <c r="N19" s="238"/>
      <c r="O19" s="238"/>
      <c r="P19" s="238"/>
      <c r="Q19" s="238"/>
      <c r="R19" s="238"/>
      <c r="S19" s="238"/>
      <c r="T19" s="243">
        <f t="shared" si="3"/>
        <v>0</v>
      </c>
      <c r="U19" s="238"/>
      <c r="V19" s="238"/>
      <c r="W19" s="238"/>
      <c r="X19" s="238"/>
      <c r="Y19" s="238"/>
      <c r="Z19" s="238"/>
      <c r="AA19" s="238"/>
      <c r="AB19" s="238"/>
    </row>
    <row r="20" spans="1:28" s="199" customFormat="1" ht="15.95" customHeight="1">
      <c r="A20" s="224" t="s">
        <v>1220</v>
      </c>
      <c r="B20" s="222">
        <f t="shared" si="0"/>
        <v>0</v>
      </c>
      <c r="C20" s="237">
        <f t="shared" si="7"/>
        <v>0</v>
      </c>
      <c r="D20" s="238"/>
      <c r="E20" s="238"/>
      <c r="F20" s="238"/>
      <c r="G20" s="238"/>
      <c r="H20" s="238"/>
      <c r="I20" s="238"/>
      <c r="J20" s="238"/>
      <c r="K20" s="238"/>
      <c r="L20" s="238"/>
      <c r="M20" s="238"/>
      <c r="N20" s="238"/>
      <c r="O20" s="238"/>
      <c r="P20" s="238"/>
      <c r="Q20" s="238"/>
      <c r="R20" s="238"/>
      <c r="S20" s="238"/>
      <c r="T20" s="243">
        <f t="shared" si="3"/>
        <v>0</v>
      </c>
      <c r="U20" s="238"/>
      <c r="V20" s="238"/>
      <c r="W20" s="238"/>
      <c r="X20" s="238"/>
      <c r="Y20" s="238"/>
      <c r="Z20" s="238"/>
      <c r="AA20" s="238"/>
      <c r="AB20" s="238"/>
    </row>
    <row r="21" spans="1:28" s="199" customFormat="1" ht="15.95" customHeight="1">
      <c r="A21" s="224" t="s">
        <v>1221</v>
      </c>
      <c r="B21" s="222">
        <f t="shared" si="0"/>
        <v>0</v>
      </c>
      <c r="C21" s="237">
        <f t="shared" si="7"/>
        <v>0</v>
      </c>
      <c r="D21" s="238"/>
      <c r="E21" s="238"/>
      <c r="F21" s="238"/>
      <c r="G21" s="238"/>
      <c r="H21" s="238"/>
      <c r="I21" s="238"/>
      <c r="J21" s="238"/>
      <c r="K21" s="238"/>
      <c r="L21" s="238"/>
      <c r="M21" s="238"/>
      <c r="N21" s="238"/>
      <c r="O21" s="238"/>
      <c r="P21" s="238"/>
      <c r="Q21" s="238"/>
      <c r="R21" s="238"/>
      <c r="S21" s="238"/>
      <c r="T21" s="243">
        <f t="shared" si="3"/>
        <v>0</v>
      </c>
      <c r="U21" s="238"/>
      <c r="V21" s="238"/>
      <c r="W21" s="238"/>
      <c r="X21" s="238"/>
      <c r="Y21" s="238"/>
      <c r="Z21" s="238"/>
      <c r="AA21" s="238"/>
      <c r="AB21" s="238"/>
    </row>
    <row r="22" spans="1:28" s="199" customFormat="1" ht="15.95" customHeight="1">
      <c r="A22" s="221" t="s">
        <v>1222</v>
      </c>
      <c r="B22" s="222">
        <f t="shared" si="0"/>
        <v>0</v>
      </c>
      <c r="C22" s="237">
        <f t="shared" si="7"/>
        <v>0</v>
      </c>
      <c r="D22" s="238"/>
      <c r="E22" s="238"/>
      <c r="F22" s="238"/>
      <c r="G22" s="238"/>
      <c r="H22" s="238"/>
      <c r="I22" s="238"/>
      <c r="J22" s="238"/>
      <c r="K22" s="238"/>
      <c r="L22" s="238"/>
      <c r="M22" s="238"/>
      <c r="N22" s="238"/>
      <c r="O22" s="238"/>
      <c r="P22" s="238"/>
      <c r="Q22" s="238"/>
      <c r="R22" s="238"/>
      <c r="S22" s="238"/>
      <c r="T22" s="243">
        <f t="shared" si="3"/>
        <v>0</v>
      </c>
      <c r="U22" s="238"/>
      <c r="V22" s="238"/>
      <c r="W22" s="238"/>
      <c r="X22" s="238"/>
      <c r="Y22" s="238"/>
      <c r="Z22" s="238"/>
      <c r="AA22" s="238"/>
      <c r="AB22" s="238"/>
    </row>
    <row r="23" spans="1:28" s="199" customFormat="1" ht="15.95" customHeight="1">
      <c r="A23" s="216" t="s">
        <v>1223</v>
      </c>
      <c r="B23" s="217">
        <f t="shared" si="0"/>
        <v>0</v>
      </c>
      <c r="C23" s="237">
        <f t="shared" si="7"/>
        <v>0</v>
      </c>
      <c r="D23" s="217">
        <f t="shared" ref="D23:S23" si="10">D24+D25</f>
        <v>0</v>
      </c>
      <c r="E23" s="217">
        <f t="shared" si="10"/>
        <v>0</v>
      </c>
      <c r="F23" s="217">
        <f t="shared" si="10"/>
        <v>0</v>
      </c>
      <c r="G23" s="217">
        <f t="shared" si="10"/>
        <v>0</v>
      </c>
      <c r="H23" s="217">
        <f t="shared" si="10"/>
        <v>0</v>
      </c>
      <c r="I23" s="217">
        <f t="shared" si="10"/>
        <v>0</v>
      </c>
      <c r="J23" s="217">
        <f t="shared" si="10"/>
        <v>0</v>
      </c>
      <c r="K23" s="217">
        <f t="shared" si="10"/>
        <v>0</v>
      </c>
      <c r="L23" s="217">
        <f t="shared" si="10"/>
        <v>0</v>
      </c>
      <c r="M23" s="217">
        <f t="shared" si="10"/>
        <v>0</v>
      </c>
      <c r="N23" s="217">
        <f t="shared" si="10"/>
        <v>0</v>
      </c>
      <c r="O23" s="217">
        <f t="shared" si="10"/>
        <v>0</v>
      </c>
      <c r="P23" s="217">
        <f t="shared" si="10"/>
        <v>0</v>
      </c>
      <c r="Q23" s="217">
        <f t="shared" si="10"/>
        <v>0</v>
      </c>
      <c r="R23" s="217">
        <f t="shared" si="10"/>
        <v>0</v>
      </c>
      <c r="S23" s="217">
        <f t="shared" si="10"/>
        <v>0</v>
      </c>
      <c r="T23" s="237">
        <f t="shared" si="3"/>
        <v>0</v>
      </c>
      <c r="U23" s="217">
        <f t="shared" ref="U23:AB23" si="11">U24+U25</f>
        <v>0</v>
      </c>
      <c r="V23" s="217">
        <f t="shared" si="11"/>
        <v>0</v>
      </c>
      <c r="W23" s="217">
        <f t="shared" si="11"/>
        <v>0</v>
      </c>
      <c r="X23" s="217">
        <f t="shared" si="11"/>
        <v>0</v>
      </c>
      <c r="Y23" s="217">
        <f t="shared" si="11"/>
        <v>0</v>
      </c>
      <c r="Z23" s="217">
        <f t="shared" si="11"/>
        <v>0</v>
      </c>
      <c r="AA23" s="217">
        <f t="shared" si="11"/>
        <v>0</v>
      </c>
      <c r="AB23" s="217">
        <f t="shared" si="11"/>
        <v>0</v>
      </c>
    </row>
    <row r="24" spans="1:28" s="199" customFormat="1" ht="15.95" customHeight="1">
      <c r="A24" s="225" t="s">
        <v>1224</v>
      </c>
      <c r="B24" s="220">
        <f t="shared" si="0"/>
        <v>0</v>
      </c>
      <c r="C24" s="220">
        <f t="shared" si="7"/>
        <v>0</v>
      </c>
      <c r="D24" s="238"/>
      <c r="E24" s="238"/>
      <c r="F24" s="238"/>
      <c r="G24" s="238"/>
      <c r="H24" s="238"/>
      <c r="I24" s="238"/>
      <c r="J24" s="238"/>
      <c r="K24" s="238"/>
      <c r="L24" s="238"/>
      <c r="M24" s="238"/>
      <c r="N24" s="238"/>
      <c r="O24" s="238"/>
      <c r="P24" s="238"/>
      <c r="Q24" s="238"/>
      <c r="R24" s="238"/>
      <c r="S24" s="238"/>
      <c r="T24" s="244">
        <f t="shared" si="3"/>
        <v>0</v>
      </c>
      <c r="U24" s="238"/>
      <c r="V24" s="238"/>
      <c r="W24" s="238"/>
      <c r="X24" s="238"/>
      <c r="Y24" s="238"/>
      <c r="Z24" s="238"/>
      <c r="AA24" s="238"/>
      <c r="AB24" s="238"/>
    </row>
    <row r="25" spans="1:28" s="199" customFormat="1" ht="15.95" customHeight="1">
      <c r="A25" s="224" t="s">
        <v>1212</v>
      </c>
      <c r="B25" s="222">
        <f t="shared" si="0"/>
        <v>0</v>
      </c>
      <c r="C25" s="237">
        <f t="shared" si="7"/>
        <v>0</v>
      </c>
      <c r="D25" s="222">
        <f t="shared" ref="D25:S25" si="12">SUM(D26:D34)</f>
        <v>0</v>
      </c>
      <c r="E25" s="222">
        <f t="shared" si="12"/>
        <v>0</v>
      </c>
      <c r="F25" s="222">
        <f t="shared" si="12"/>
        <v>0</v>
      </c>
      <c r="G25" s="222">
        <f t="shared" si="12"/>
        <v>0</v>
      </c>
      <c r="H25" s="222">
        <f t="shared" si="12"/>
        <v>0</v>
      </c>
      <c r="I25" s="222">
        <f t="shared" si="12"/>
        <v>0</v>
      </c>
      <c r="J25" s="222">
        <f t="shared" si="12"/>
        <v>0</v>
      </c>
      <c r="K25" s="222">
        <f t="shared" si="12"/>
        <v>0</v>
      </c>
      <c r="L25" s="222">
        <f t="shared" si="12"/>
        <v>0</v>
      </c>
      <c r="M25" s="222">
        <f t="shared" si="12"/>
        <v>0</v>
      </c>
      <c r="N25" s="222">
        <f t="shared" si="12"/>
        <v>0</v>
      </c>
      <c r="O25" s="222">
        <f t="shared" si="12"/>
        <v>0</v>
      </c>
      <c r="P25" s="222">
        <f t="shared" si="12"/>
        <v>0</v>
      </c>
      <c r="Q25" s="222">
        <f t="shared" si="12"/>
        <v>0</v>
      </c>
      <c r="R25" s="222">
        <f t="shared" si="12"/>
        <v>0</v>
      </c>
      <c r="S25" s="222">
        <f t="shared" si="12"/>
        <v>0</v>
      </c>
      <c r="T25" s="237">
        <f t="shared" si="3"/>
        <v>0</v>
      </c>
      <c r="U25" s="222">
        <f t="shared" ref="U25:AB25" si="13">SUM(U26:U34)</f>
        <v>0</v>
      </c>
      <c r="V25" s="222">
        <f t="shared" si="13"/>
        <v>0</v>
      </c>
      <c r="W25" s="222">
        <f t="shared" si="13"/>
        <v>0</v>
      </c>
      <c r="X25" s="222">
        <f t="shared" si="13"/>
        <v>0</v>
      </c>
      <c r="Y25" s="222">
        <f t="shared" si="13"/>
        <v>0</v>
      </c>
      <c r="Z25" s="222">
        <f t="shared" si="13"/>
        <v>0</v>
      </c>
      <c r="AA25" s="222">
        <f t="shared" si="13"/>
        <v>0</v>
      </c>
      <c r="AB25" s="222">
        <f t="shared" si="13"/>
        <v>0</v>
      </c>
    </row>
    <row r="26" spans="1:28" s="199" customFormat="1" ht="15.95" customHeight="1">
      <c r="A26" s="224" t="s">
        <v>1225</v>
      </c>
      <c r="B26" s="222">
        <f t="shared" si="0"/>
        <v>0</v>
      </c>
      <c r="C26" s="237">
        <f t="shared" si="7"/>
        <v>0</v>
      </c>
      <c r="D26" s="238"/>
      <c r="E26" s="238"/>
      <c r="F26" s="238"/>
      <c r="G26" s="238"/>
      <c r="H26" s="238"/>
      <c r="I26" s="238"/>
      <c r="J26" s="238"/>
      <c r="K26" s="238"/>
      <c r="L26" s="238"/>
      <c r="M26" s="238"/>
      <c r="N26" s="238"/>
      <c r="O26" s="238"/>
      <c r="P26" s="238"/>
      <c r="Q26" s="238"/>
      <c r="R26" s="238"/>
      <c r="S26" s="238"/>
      <c r="T26" s="243">
        <f t="shared" si="3"/>
        <v>0</v>
      </c>
      <c r="U26" s="238"/>
      <c r="V26" s="238"/>
      <c r="W26" s="238"/>
      <c r="X26" s="238"/>
      <c r="Y26" s="238"/>
      <c r="Z26" s="238"/>
      <c r="AA26" s="238"/>
      <c r="AB26" s="238"/>
    </row>
    <row r="27" spans="1:28" s="199" customFormat="1" ht="15.95" customHeight="1">
      <c r="A27" s="224" t="s">
        <v>1226</v>
      </c>
      <c r="B27" s="222">
        <f t="shared" si="0"/>
        <v>0</v>
      </c>
      <c r="C27" s="237">
        <f t="shared" si="7"/>
        <v>0</v>
      </c>
      <c r="D27" s="238"/>
      <c r="E27" s="238"/>
      <c r="F27" s="238"/>
      <c r="G27" s="238"/>
      <c r="H27" s="238"/>
      <c r="I27" s="238"/>
      <c r="J27" s="238"/>
      <c r="K27" s="238"/>
      <c r="L27" s="238"/>
      <c r="M27" s="238"/>
      <c r="N27" s="238"/>
      <c r="O27" s="238"/>
      <c r="P27" s="238"/>
      <c r="Q27" s="238"/>
      <c r="R27" s="238"/>
      <c r="S27" s="238"/>
      <c r="T27" s="243">
        <f t="shared" si="3"/>
        <v>0</v>
      </c>
      <c r="U27" s="238"/>
      <c r="V27" s="238"/>
      <c r="W27" s="238"/>
      <c r="X27" s="238"/>
      <c r="Y27" s="238"/>
      <c r="Z27" s="238"/>
      <c r="AA27" s="238"/>
      <c r="AB27" s="238"/>
    </row>
    <row r="28" spans="1:28" s="199" customFormat="1" ht="15.95" customHeight="1">
      <c r="A28" s="224" t="s">
        <v>1227</v>
      </c>
      <c r="B28" s="222">
        <f t="shared" si="0"/>
        <v>0</v>
      </c>
      <c r="C28" s="237">
        <f t="shared" si="7"/>
        <v>0</v>
      </c>
      <c r="D28" s="238"/>
      <c r="E28" s="238"/>
      <c r="F28" s="238"/>
      <c r="G28" s="238"/>
      <c r="H28" s="238"/>
      <c r="I28" s="238"/>
      <c r="J28" s="238"/>
      <c r="K28" s="238"/>
      <c r="L28" s="238"/>
      <c r="M28" s="238"/>
      <c r="N28" s="238"/>
      <c r="O28" s="238"/>
      <c r="P28" s="238"/>
      <c r="Q28" s="238"/>
      <c r="R28" s="238"/>
      <c r="S28" s="238"/>
      <c r="T28" s="243">
        <f t="shared" si="3"/>
        <v>0</v>
      </c>
      <c r="U28" s="238"/>
      <c r="V28" s="238"/>
      <c r="W28" s="238"/>
      <c r="X28" s="238"/>
      <c r="Y28" s="238"/>
      <c r="Z28" s="238"/>
      <c r="AA28" s="238"/>
      <c r="AB28" s="238"/>
    </row>
    <row r="29" spans="1:28" s="199" customFormat="1" ht="15.95" customHeight="1">
      <c r="A29" s="224" t="s">
        <v>1228</v>
      </c>
      <c r="B29" s="222">
        <f t="shared" si="0"/>
        <v>0</v>
      </c>
      <c r="C29" s="237">
        <f t="shared" si="7"/>
        <v>0</v>
      </c>
      <c r="D29" s="238"/>
      <c r="E29" s="238"/>
      <c r="F29" s="238"/>
      <c r="G29" s="238"/>
      <c r="H29" s="238"/>
      <c r="I29" s="238"/>
      <c r="J29" s="238"/>
      <c r="K29" s="238"/>
      <c r="L29" s="238"/>
      <c r="M29" s="238"/>
      <c r="N29" s="238"/>
      <c r="O29" s="238"/>
      <c r="P29" s="238"/>
      <c r="Q29" s="238"/>
      <c r="R29" s="238"/>
      <c r="S29" s="238"/>
      <c r="T29" s="243">
        <f t="shared" si="3"/>
        <v>0</v>
      </c>
      <c r="U29" s="238"/>
      <c r="V29" s="238"/>
      <c r="W29" s="238"/>
      <c r="X29" s="238"/>
      <c r="Y29" s="238"/>
      <c r="Z29" s="238"/>
      <c r="AA29" s="238"/>
      <c r="AB29" s="238"/>
    </row>
    <row r="30" spans="1:28" s="199" customFormat="1" ht="15.95" customHeight="1">
      <c r="A30" s="224" t="s">
        <v>1229</v>
      </c>
      <c r="B30" s="222">
        <f t="shared" si="0"/>
        <v>0</v>
      </c>
      <c r="C30" s="237">
        <f t="shared" si="7"/>
        <v>0</v>
      </c>
      <c r="D30" s="238"/>
      <c r="E30" s="238"/>
      <c r="F30" s="238"/>
      <c r="G30" s="238"/>
      <c r="H30" s="238"/>
      <c r="I30" s="238"/>
      <c r="J30" s="238"/>
      <c r="K30" s="238"/>
      <c r="L30" s="238"/>
      <c r="M30" s="238"/>
      <c r="N30" s="238"/>
      <c r="O30" s="238"/>
      <c r="P30" s="238"/>
      <c r="Q30" s="238"/>
      <c r="R30" s="238"/>
      <c r="S30" s="238"/>
      <c r="T30" s="243">
        <f t="shared" si="3"/>
        <v>0</v>
      </c>
      <c r="U30" s="238"/>
      <c r="V30" s="238"/>
      <c r="W30" s="238"/>
      <c r="X30" s="238"/>
      <c r="Y30" s="238"/>
      <c r="Z30" s="238"/>
      <c r="AA30" s="238"/>
      <c r="AB30" s="238"/>
    </row>
    <row r="31" spans="1:28" s="199" customFormat="1" ht="15.95" customHeight="1">
      <c r="A31" s="224" t="s">
        <v>1230</v>
      </c>
      <c r="B31" s="222">
        <f t="shared" si="0"/>
        <v>0</v>
      </c>
      <c r="C31" s="237">
        <f t="shared" si="7"/>
        <v>0</v>
      </c>
      <c r="D31" s="238"/>
      <c r="E31" s="238"/>
      <c r="F31" s="238"/>
      <c r="G31" s="238"/>
      <c r="H31" s="238"/>
      <c r="I31" s="238"/>
      <c r="J31" s="238"/>
      <c r="K31" s="238"/>
      <c r="L31" s="238"/>
      <c r="M31" s="238"/>
      <c r="N31" s="238"/>
      <c r="O31" s="238"/>
      <c r="P31" s="238"/>
      <c r="Q31" s="238"/>
      <c r="R31" s="238"/>
      <c r="S31" s="238"/>
      <c r="T31" s="243">
        <f t="shared" si="3"/>
        <v>0</v>
      </c>
      <c r="U31" s="238"/>
      <c r="V31" s="238"/>
      <c r="W31" s="238"/>
      <c r="X31" s="238"/>
      <c r="Y31" s="238"/>
      <c r="Z31" s="238"/>
      <c r="AA31" s="238"/>
      <c r="AB31" s="238"/>
    </row>
    <row r="32" spans="1:28" s="199" customFormat="1" ht="15.95" customHeight="1">
      <c r="A32" s="224" t="s">
        <v>1231</v>
      </c>
      <c r="B32" s="222">
        <f t="shared" si="0"/>
        <v>0</v>
      </c>
      <c r="C32" s="237">
        <f t="shared" si="7"/>
        <v>0</v>
      </c>
      <c r="D32" s="238"/>
      <c r="E32" s="238"/>
      <c r="F32" s="238"/>
      <c r="G32" s="238"/>
      <c r="H32" s="238"/>
      <c r="I32" s="238"/>
      <c r="J32" s="238"/>
      <c r="K32" s="238"/>
      <c r="L32" s="238"/>
      <c r="M32" s="238"/>
      <c r="N32" s="238"/>
      <c r="O32" s="238"/>
      <c r="P32" s="238"/>
      <c r="Q32" s="238"/>
      <c r="R32" s="238"/>
      <c r="S32" s="238"/>
      <c r="T32" s="243">
        <f t="shared" si="3"/>
        <v>0</v>
      </c>
      <c r="U32" s="238"/>
      <c r="V32" s="238"/>
      <c r="W32" s="238"/>
      <c r="X32" s="238"/>
      <c r="Y32" s="238"/>
      <c r="Z32" s="238"/>
      <c r="AA32" s="238"/>
      <c r="AB32" s="238"/>
    </row>
    <row r="33" spans="1:28">
      <c r="A33" s="224" t="s">
        <v>1232</v>
      </c>
      <c r="B33" s="239">
        <f t="shared" si="0"/>
        <v>0</v>
      </c>
      <c r="C33" s="240">
        <f t="shared" si="7"/>
        <v>0</v>
      </c>
      <c r="D33" s="238"/>
      <c r="E33" s="238"/>
      <c r="F33" s="238"/>
      <c r="G33" s="238"/>
      <c r="H33" s="238"/>
      <c r="I33" s="238"/>
      <c r="J33" s="238"/>
      <c r="K33" s="238"/>
      <c r="L33" s="238"/>
      <c r="M33" s="238"/>
      <c r="N33" s="238"/>
      <c r="O33" s="238"/>
      <c r="P33" s="238"/>
      <c r="Q33" s="238"/>
      <c r="R33" s="238"/>
      <c r="S33" s="238"/>
      <c r="T33" s="245">
        <f t="shared" si="3"/>
        <v>0</v>
      </c>
      <c r="U33" s="238"/>
      <c r="V33" s="238"/>
      <c r="W33" s="238"/>
      <c r="X33" s="238"/>
      <c r="Y33" s="238"/>
      <c r="Z33" s="238"/>
      <c r="AA33" s="238"/>
      <c r="AB33" s="238"/>
    </row>
    <row r="34" spans="1:28">
      <c r="A34" s="224" t="s">
        <v>1233</v>
      </c>
      <c r="B34" s="239">
        <f t="shared" si="0"/>
        <v>0</v>
      </c>
      <c r="C34" s="240">
        <f t="shared" si="7"/>
        <v>0</v>
      </c>
      <c r="D34" s="238"/>
      <c r="E34" s="238"/>
      <c r="F34" s="238"/>
      <c r="G34" s="238"/>
      <c r="H34" s="238"/>
      <c r="I34" s="238"/>
      <c r="J34" s="238"/>
      <c r="K34" s="238"/>
      <c r="L34" s="238"/>
      <c r="M34" s="238"/>
      <c r="N34" s="238"/>
      <c r="O34" s="238"/>
      <c r="P34" s="238"/>
      <c r="Q34" s="238"/>
      <c r="R34" s="238"/>
      <c r="S34" s="238"/>
      <c r="T34" s="245">
        <f t="shared" si="3"/>
        <v>0</v>
      </c>
      <c r="U34" s="238"/>
      <c r="V34" s="238"/>
      <c r="W34" s="238"/>
      <c r="X34" s="238"/>
      <c r="Y34" s="238"/>
      <c r="Z34" s="238"/>
      <c r="AA34" s="238"/>
      <c r="AB34" s="238"/>
    </row>
    <row r="35" spans="1:28">
      <c r="A35" s="216" t="s">
        <v>1234</v>
      </c>
      <c r="B35" s="241">
        <f t="shared" si="0"/>
        <v>0</v>
      </c>
      <c r="C35" s="240">
        <f t="shared" si="7"/>
        <v>0</v>
      </c>
      <c r="D35" s="241">
        <f t="shared" ref="D35:S35" si="14">D36+D37</f>
        <v>0</v>
      </c>
      <c r="E35" s="241">
        <f t="shared" si="14"/>
        <v>0</v>
      </c>
      <c r="F35" s="241">
        <f t="shared" si="14"/>
        <v>0</v>
      </c>
      <c r="G35" s="241">
        <f t="shared" si="14"/>
        <v>0</v>
      </c>
      <c r="H35" s="241">
        <f t="shared" si="14"/>
        <v>0</v>
      </c>
      <c r="I35" s="241">
        <f t="shared" si="14"/>
        <v>0</v>
      </c>
      <c r="J35" s="241">
        <f t="shared" si="14"/>
        <v>0</v>
      </c>
      <c r="K35" s="241">
        <f t="shared" si="14"/>
        <v>0</v>
      </c>
      <c r="L35" s="241">
        <f t="shared" si="14"/>
        <v>0</v>
      </c>
      <c r="M35" s="241">
        <f t="shared" si="14"/>
        <v>0</v>
      </c>
      <c r="N35" s="241">
        <f t="shared" si="14"/>
        <v>0</v>
      </c>
      <c r="O35" s="241">
        <f t="shared" si="14"/>
        <v>0</v>
      </c>
      <c r="P35" s="241">
        <f t="shared" si="14"/>
        <v>0</v>
      </c>
      <c r="Q35" s="241">
        <f t="shared" si="14"/>
        <v>0</v>
      </c>
      <c r="R35" s="241">
        <f t="shared" si="14"/>
        <v>0</v>
      </c>
      <c r="S35" s="241">
        <f t="shared" si="14"/>
        <v>0</v>
      </c>
      <c r="T35" s="240">
        <f t="shared" si="3"/>
        <v>0</v>
      </c>
      <c r="U35" s="241">
        <f t="shared" ref="U35:AB35" si="15">U36+U37</f>
        <v>0</v>
      </c>
      <c r="V35" s="241">
        <f t="shared" si="15"/>
        <v>0</v>
      </c>
      <c r="W35" s="241">
        <f t="shared" si="15"/>
        <v>0</v>
      </c>
      <c r="X35" s="241">
        <f t="shared" si="15"/>
        <v>0</v>
      </c>
      <c r="Y35" s="241">
        <f t="shared" si="15"/>
        <v>0</v>
      </c>
      <c r="Z35" s="241">
        <f t="shared" si="15"/>
        <v>0</v>
      </c>
      <c r="AA35" s="248">
        <f t="shared" si="15"/>
        <v>0</v>
      </c>
      <c r="AB35" s="241">
        <f t="shared" si="15"/>
        <v>0</v>
      </c>
    </row>
    <row r="36" spans="1:28">
      <c r="A36" s="225" t="s">
        <v>1235</v>
      </c>
      <c r="B36" s="242">
        <f t="shared" si="0"/>
        <v>0</v>
      </c>
      <c r="C36" s="242">
        <f t="shared" si="7"/>
        <v>0</v>
      </c>
      <c r="D36" s="238"/>
      <c r="E36" s="238"/>
      <c r="F36" s="238"/>
      <c r="G36" s="238"/>
      <c r="H36" s="238"/>
      <c r="I36" s="238"/>
      <c r="J36" s="238"/>
      <c r="K36" s="238"/>
      <c r="L36" s="238"/>
      <c r="M36" s="238"/>
      <c r="N36" s="238"/>
      <c r="O36" s="238"/>
      <c r="P36" s="238"/>
      <c r="Q36" s="238"/>
      <c r="R36" s="238"/>
      <c r="S36" s="238"/>
      <c r="T36" s="246">
        <f t="shared" si="3"/>
        <v>0</v>
      </c>
      <c r="U36" s="238"/>
      <c r="V36" s="238"/>
      <c r="W36" s="238"/>
      <c r="X36" s="238"/>
      <c r="Y36" s="238"/>
      <c r="Z36" s="238"/>
      <c r="AA36" s="238"/>
      <c r="AB36" s="238"/>
    </row>
    <row r="37" spans="1:28">
      <c r="A37" s="224" t="s">
        <v>1236</v>
      </c>
      <c r="B37" s="239">
        <f t="shared" si="0"/>
        <v>0</v>
      </c>
      <c r="C37" s="240">
        <f t="shared" si="7"/>
        <v>0</v>
      </c>
      <c r="D37" s="239">
        <f t="shared" ref="D37:S37" si="16">SUM(D38:D43)</f>
        <v>0</v>
      </c>
      <c r="E37" s="239">
        <f t="shared" si="16"/>
        <v>0</v>
      </c>
      <c r="F37" s="239">
        <f t="shared" si="16"/>
        <v>0</v>
      </c>
      <c r="G37" s="239">
        <f t="shared" si="16"/>
        <v>0</v>
      </c>
      <c r="H37" s="239">
        <f t="shared" si="16"/>
        <v>0</v>
      </c>
      <c r="I37" s="239">
        <f t="shared" si="16"/>
        <v>0</v>
      </c>
      <c r="J37" s="239">
        <f t="shared" si="16"/>
        <v>0</v>
      </c>
      <c r="K37" s="239">
        <f t="shared" si="16"/>
        <v>0</v>
      </c>
      <c r="L37" s="239">
        <f t="shared" si="16"/>
        <v>0</v>
      </c>
      <c r="M37" s="239">
        <f t="shared" si="16"/>
        <v>0</v>
      </c>
      <c r="N37" s="239">
        <f t="shared" si="16"/>
        <v>0</v>
      </c>
      <c r="O37" s="239">
        <f t="shared" si="16"/>
        <v>0</v>
      </c>
      <c r="P37" s="239">
        <f t="shared" si="16"/>
        <v>0</v>
      </c>
      <c r="Q37" s="239">
        <f t="shared" si="16"/>
        <v>0</v>
      </c>
      <c r="R37" s="239">
        <f t="shared" si="16"/>
        <v>0</v>
      </c>
      <c r="S37" s="239">
        <f t="shared" si="16"/>
        <v>0</v>
      </c>
      <c r="T37" s="240">
        <f t="shared" si="3"/>
        <v>0</v>
      </c>
      <c r="U37" s="239">
        <f t="shared" ref="U37:AB37" si="17">SUM(U38:U43)</f>
        <v>0</v>
      </c>
      <c r="V37" s="239">
        <f t="shared" si="17"/>
        <v>0</v>
      </c>
      <c r="W37" s="239">
        <f t="shared" si="17"/>
        <v>0</v>
      </c>
      <c r="X37" s="239">
        <f t="shared" si="17"/>
        <v>0</v>
      </c>
      <c r="Y37" s="239">
        <f t="shared" si="17"/>
        <v>0</v>
      </c>
      <c r="Z37" s="239">
        <f t="shared" si="17"/>
        <v>0</v>
      </c>
      <c r="AA37" s="249">
        <f t="shared" si="17"/>
        <v>0</v>
      </c>
      <c r="AB37" s="239">
        <f t="shared" si="17"/>
        <v>0</v>
      </c>
    </row>
    <row r="38" spans="1:28">
      <c r="A38" s="224" t="s">
        <v>1237</v>
      </c>
      <c r="B38" s="239">
        <f t="shared" si="0"/>
        <v>0</v>
      </c>
      <c r="C38" s="240">
        <f t="shared" si="7"/>
        <v>0</v>
      </c>
      <c r="D38" s="238"/>
      <c r="E38" s="238"/>
      <c r="F38" s="238"/>
      <c r="G38" s="238"/>
      <c r="H38" s="238"/>
      <c r="I38" s="238"/>
      <c r="J38" s="238"/>
      <c r="K38" s="238"/>
      <c r="L38" s="238"/>
      <c r="M38" s="238"/>
      <c r="N38" s="238"/>
      <c r="O38" s="238"/>
      <c r="P38" s="238"/>
      <c r="Q38" s="238"/>
      <c r="R38" s="238"/>
      <c r="S38" s="238"/>
      <c r="T38" s="245">
        <f t="shared" si="3"/>
        <v>0</v>
      </c>
      <c r="U38" s="238"/>
      <c r="V38" s="238"/>
      <c r="W38" s="238"/>
      <c r="X38" s="238"/>
      <c r="Y38" s="238"/>
      <c r="Z38" s="238"/>
      <c r="AA38" s="238"/>
      <c r="AB38" s="238"/>
    </row>
    <row r="39" spans="1:28">
      <c r="A39" s="224" t="s">
        <v>1238</v>
      </c>
      <c r="B39" s="239">
        <f t="shared" si="0"/>
        <v>0</v>
      </c>
      <c r="C39" s="240">
        <f t="shared" si="7"/>
        <v>0</v>
      </c>
      <c r="D39" s="238"/>
      <c r="E39" s="238"/>
      <c r="F39" s="238"/>
      <c r="G39" s="238"/>
      <c r="H39" s="238"/>
      <c r="I39" s="238"/>
      <c r="J39" s="238"/>
      <c r="K39" s="238"/>
      <c r="L39" s="238"/>
      <c r="M39" s="238"/>
      <c r="N39" s="238"/>
      <c r="O39" s="238"/>
      <c r="P39" s="238"/>
      <c r="Q39" s="238"/>
      <c r="R39" s="238"/>
      <c r="S39" s="238"/>
      <c r="T39" s="245">
        <f t="shared" si="3"/>
        <v>0</v>
      </c>
      <c r="U39" s="238"/>
      <c r="V39" s="238"/>
      <c r="W39" s="238"/>
      <c r="X39" s="238"/>
      <c r="Y39" s="238"/>
      <c r="Z39" s="238"/>
      <c r="AA39" s="238"/>
      <c r="AB39" s="238"/>
    </row>
    <row r="40" spans="1:28">
      <c r="A40" s="224" t="s">
        <v>1239</v>
      </c>
      <c r="B40" s="239">
        <f t="shared" si="0"/>
        <v>0</v>
      </c>
      <c r="C40" s="240">
        <f t="shared" si="7"/>
        <v>0</v>
      </c>
      <c r="D40" s="238"/>
      <c r="E40" s="238"/>
      <c r="F40" s="238"/>
      <c r="G40" s="238"/>
      <c r="H40" s="238"/>
      <c r="I40" s="238"/>
      <c r="J40" s="238"/>
      <c r="K40" s="238"/>
      <c r="L40" s="238"/>
      <c r="M40" s="238"/>
      <c r="N40" s="238"/>
      <c r="O40" s="238"/>
      <c r="P40" s="238"/>
      <c r="Q40" s="238"/>
      <c r="R40" s="238"/>
      <c r="S40" s="238"/>
      <c r="T40" s="245">
        <f t="shared" si="3"/>
        <v>0</v>
      </c>
      <c r="U40" s="238"/>
      <c r="V40" s="238"/>
      <c r="W40" s="238"/>
      <c r="X40" s="238"/>
      <c r="Y40" s="238"/>
      <c r="Z40" s="238"/>
      <c r="AA40" s="238"/>
      <c r="AB40" s="238"/>
    </row>
    <row r="41" spans="1:28">
      <c r="A41" s="224" t="s">
        <v>1240</v>
      </c>
      <c r="B41" s="239">
        <f t="shared" si="0"/>
        <v>0</v>
      </c>
      <c r="C41" s="240">
        <f t="shared" si="7"/>
        <v>0</v>
      </c>
      <c r="D41" s="238"/>
      <c r="E41" s="238"/>
      <c r="F41" s="238"/>
      <c r="G41" s="238"/>
      <c r="H41" s="238"/>
      <c r="I41" s="238"/>
      <c r="J41" s="238"/>
      <c r="K41" s="238"/>
      <c r="L41" s="238"/>
      <c r="M41" s="238"/>
      <c r="N41" s="238"/>
      <c r="O41" s="238"/>
      <c r="P41" s="238"/>
      <c r="Q41" s="238"/>
      <c r="R41" s="238"/>
      <c r="S41" s="238"/>
      <c r="T41" s="245">
        <f t="shared" si="3"/>
        <v>0</v>
      </c>
      <c r="U41" s="238"/>
      <c r="V41" s="238"/>
      <c r="W41" s="238"/>
      <c r="X41" s="238"/>
      <c r="Y41" s="238"/>
      <c r="Z41" s="238"/>
      <c r="AA41" s="238"/>
      <c r="AB41" s="238"/>
    </row>
    <row r="42" spans="1:28">
      <c r="A42" s="224" t="s">
        <v>1241</v>
      </c>
      <c r="B42" s="239">
        <f t="shared" si="0"/>
        <v>0</v>
      </c>
      <c r="C42" s="240">
        <f t="shared" si="7"/>
        <v>0</v>
      </c>
      <c r="D42" s="238"/>
      <c r="E42" s="238"/>
      <c r="F42" s="238"/>
      <c r="G42" s="238"/>
      <c r="H42" s="238"/>
      <c r="I42" s="238"/>
      <c r="J42" s="238"/>
      <c r="K42" s="238"/>
      <c r="L42" s="238"/>
      <c r="M42" s="238"/>
      <c r="N42" s="238"/>
      <c r="O42" s="238"/>
      <c r="P42" s="238"/>
      <c r="Q42" s="238"/>
      <c r="R42" s="238"/>
      <c r="S42" s="238"/>
      <c r="T42" s="245">
        <f t="shared" si="3"/>
        <v>0</v>
      </c>
      <c r="U42" s="238"/>
      <c r="V42" s="238"/>
      <c r="W42" s="238"/>
      <c r="X42" s="238"/>
      <c r="Y42" s="238"/>
      <c r="Z42" s="238"/>
      <c r="AA42" s="238"/>
      <c r="AB42" s="238"/>
    </row>
    <row r="43" spans="1:28">
      <c r="A43" s="224" t="s">
        <v>1242</v>
      </c>
      <c r="B43" s="239">
        <f t="shared" si="0"/>
        <v>0</v>
      </c>
      <c r="C43" s="240">
        <f t="shared" si="7"/>
        <v>0</v>
      </c>
      <c r="D43" s="238"/>
      <c r="E43" s="238"/>
      <c r="F43" s="238"/>
      <c r="G43" s="238"/>
      <c r="H43" s="238"/>
      <c r="I43" s="238"/>
      <c r="J43" s="238"/>
      <c r="K43" s="238"/>
      <c r="L43" s="238"/>
      <c r="M43" s="238"/>
      <c r="N43" s="238"/>
      <c r="O43" s="238"/>
      <c r="P43" s="238"/>
      <c r="Q43" s="238"/>
      <c r="R43" s="238"/>
      <c r="S43" s="238"/>
      <c r="T43" s="245">
        <f t="shared" si="3"/>
        <v>0</v>
      </c>
      <c r="U43" s="238"/>
      <c r="V43" s="238"/>
      <c r="W43" s="238"/>
      <c r="X43" s="238"/>
      <c r="Y43" s="238"/>
      <c r="Z43" s="238"/>
      <c r="AA43" s="238"/>
      <c r="AB43" s="238"/>
    </row>
    <row r="44" spans="1:28">
      <c r="A44" s="216" t="s">
        <v>1243</v>
      </c>
      <c r="B44" s="241">
        <f t="shared" si="0"/>
        <v>0</v>
      </c>
      <c r="C44" s="240">
        <f t="shared" si="7"/>
        <v>0</v>
      </c>
      <c r="D44" s="241">
        <f t="shared" ref="D44:S44" si="18">D45+D46</f>
        <v>0</v>
      </c>
      <c r="E44" s="241">
        <f t="shared" si="18"/>
        <v>0</v>
      </c>
      <c r="F44" s="241">
        <f t="shared" si="18"/>
        <v>0</v>
      </c>
      <c r="G44" s="241">
        <f t="shared" si="18"/>
        <v>0</v>
      </c>
      <c r="H44" s="241">
        <f t="shared" si="18"/>
        <v>0</v>
      </c>
      <c r="I44" s="241">
        <f t="shared" si="18"/>
        <v>0</v>
      </c>
      <c r="J44" s="241">
        <f t="shared" si="18"/>
        <v>0</v>
      </c>
      <c r="K44" s="241">
        <f t="shared" si="18"/>
        <v>0</v>
      </c>
      <c r="L44" s="241">
        <f t="shared" si="18"/>
        <v>0</v>
      </c>
      <c r="M44" s="241">
        <f t="shared" si="18"/>
        <v>0</v>
      </c>
      <c r="N44" s="241">
        <f t="shared" si="18"/>
        <v>0</v>
      </c>
      <c r="O44" s="241">
        <f t="shared" si="18"/>
        <v>0</v>
      </c>
      <c r="P44" s="241">
        <f t="shared" si="18"/>
        <v>0</v>
      </c>
      <c r="Q44" s="241">
        <f t="shared" si="18"/>
        <v>0</v>
      </c>
      <c r="R44" s="241">
        <f t="shared" si="18"/>
        <v>0</v>
      </c>
      <c r="S44" s="241">
        <f t="shared" si="18"/>
        <v>0</v>
      </c>
      <c r="T44" s="240">
        <f t="shared" si="3"/>
        <v>0</v>
      </c>
      <c r="U44" s="241">
        <f t="shared" ref="U44:AB44" si="19">U45+U46</f>
        <v>0</v>
      </c>
      <c r="V44" s="241">
        <f t="shared" si="19"/>
        <v>0</v>
      </c>
      <c r="W44" s="241">
        <f t="shared" si="19"/>
        <v>0</v>
      </c>
      <c r="X44" s="241">
        <f t="shared" si="19"/>
        <v>0</v>
      </c>
      <c r="Y44" s="241">
        <f t="shared" si="19"/>
        <v>0</v>
      </c>
      <c r="Z44" s="241">
        <f t="shared" si="19"/>
        <v>0</v>
      </c>
      <c r="AA44" s="241">
        <f t="shared" si="19"/>
        <v>0</v>
      </c>
      <c r="AB44" s="241">
        <f t="shared" si="19"/>
        <v>0</v>
      </c>
    </row>
    <row r="45" spans="1:28">
      <c r="A45" s="225" t="s">
        <v>1244</v>
      </c>
      <c r="B45" s="242">
        <f t="shared" si="0"/>
        <v>0</v>
      </c>
      <c r="C45" s="242">
        <f t="shared" si="7"/>
        <v>0</v>
      </c>
      <c r="D45" s="238"/>
      <c r="E45" s="238"/>
      <c r="F45" s="238"/>
      <c r="G45" s="238"/>
      <c r="H45" s="238"/>
      <c r="I45" s="238"/>
      <c r="J45" s="238"/>
      <c r="K45" s="238"/>
      <c r="L45" s="238"/>
      <c r="M45" s="238"/>
      <c r="N45" s="238"/>
      <c r="O45" s="238"/>
      <c r="P45" s="238"/>
      <c r="Q45" s="238"/>
      <c r="R45" s="238"/>
      <c r="S45" s="238"/>
      <c r="T45" s="246">
        <f t="shared" si="3"/>
        <v>0</v>
      </c>
      <c r="U45" s="238"/>
      <c r="V45" s="238"/>
      <c r="W45" s="238"/>
      <c r="X45" s="238"/>
      <c r="Y45" s="238"/>
      <c r="Z45" s="238"/>
      <c r="AA45" s="238"/>
      <c r="AB45" s="238"/>
    </row>
    <row r="46" spans="1:28">
      <c r="A46" s="224" t="s">
        <v>1236</v>
      </c>
      <c r="B46" s="239">
        <f t="shared" si="0"/>
        <v>0</v>
      </c>
      <c r="C46" s="240">
        <f t="shared" si="7"/>
        <v>0</v>
      </c>
      <c r="D46" s="239">
        <f t="shared" ref="D46:S46" si="20">SUM(D47:D50)</f>
        <v>0</v>
      </c>
      <c r="E46" s="239">
        <f t="shared" si="20"/>
        <v>0</v>
      </c>
      <c r="F46" s="239">
        <f t="shared" si="20"/>
        <v>0</v>
      </c>
      <c r="G46" s="239">
        <f t="shared" si="20"/>
        <v>0</v>
      </c>
      <c r="H46" s="239">
        <f t="shared" si="20"/>
        <v>0</v>
      </c>
      <c r="I46" s="239">
        <f t="shared" si="20"/>
        <v>0</v>
      </c>
      <c r="J46" s="239">
        <f t="shared" si="20"/>
        <v>0</v>
      </c>
      <c r="K46" s="239">
        <f t="shared" si="20"/>
        <v>0</v>
      </c>
      <c r="L46" s="239">
        <f t="shared" si="20"/>
        <v>0</v>
      </c>
      <c r="M46" s="239">
        <f t="shared" si="20"/>
        <v>0</v>
      </c>
      <c r="N46" s="239">
        <f t="shared" si="20"/>
        <v>0</v>
      </c>
      <c r="O46" s="239">
        <f t="shared" si="20"/>
        <v>0</v>
      </c>
      <c r="P46" s="239">
        <f t="shared" si="20"/>
        <v>0</v>
      </c>
      <c r="Q46" s="239">
        <f t="shared" si="20"/>
        <v>0</v>
      </c>
      <c r="R46" s="239">
        <f t="shared" si="20"/>
        <v>0</v>
      </c>
      <c r="S46" s="239">
        <f t="shared" si="20"/>
        <v>0</v>
      </c>
      <c r="T46" s="240">
        <f t="shared" si="3"/>
        <v>0</v>
      </c>
      <c r="U46" s="239">
        <f t="shared" ref="U46:AB46" si="21">SUM(U47:U50)</f>
        <v>0</v>
      </c>
      <c r="V46" s="239">
        <f t="shared" si="21"/>
        <v>0</v>
      </c>
      <c r="W46" s="239">
        <f t="shared" si="21"/>
        <v>0</v>
      </c>
      <c r="X46" s="239">
        <f t="shared" si="21"/>
        <v>0</v>
      </c>
      <c r="Y46" s="239">
        <f t="shared" si="21"/>
        <v>0</v>
      </c>
      <c r="Z46" s="239">
        <f t="shared" si="21"/>
        <v>0</v>
      </c>
      <c r="AA46" s="249">
        <f t="shared" si="21"/>
        <v>0</v>
      </c>
      <c r="AB46" s="239">
        <f t="shared" si="21"/>
        <v>0</v>
      </c>
    </row>
    <row r="47" spans="1:28">
      <c r="A47" s="224" t="s">
        <v>1245</v>
      </c>
      <c r="B47" s="239">
        <f t="shared" si="0"/>
        <v>0</v>
      </c>
      <c r="C47" s="240">
        <f t="shared" si="7"/>
        <v>0</v>
      </c>
      <c r="D47" s="238"/>
      <c r="E47" s="238"/>
      <c r="F47" s="238"/>
      <c r="G47" s="238"/>
      <c r="H47" s="238"/>
      <c r="I47" s="238"/>
      <c r="J47" s="238"/>
      <c r="K47" s="238"/>
      <c r="L47" s="238"/>
      <c r="M47" s="238"/>
      <c r="N47" s="238"/>
      <c r="O47" s="238"/>
      <c r="P47" s="238"/>
      <c r="Q47" s="238"/>
      <c r="R47" s="238"/>
      <c r="S47" s="238"/>
      <c r="T47" s="245">
        <f t="shared" si="3"/>
        <v>0</v>
      </c>
      <c r="U47" s="238"/>
      <c r="V47" s="238"/>
      <c r="W47" s="238"/>
      <c r="X47" s="238"/>
      <c r="Y47" s="238"/>
      <c r="Z47" s="238"/>
      <c r="AA47" s="238"/>
      <c r="AB47" s="238"/>
    </row>
    <row r="48" spans="1:28">
      <c r="A48" s="224" t="s">
        <v>1246</v>
      </c>
      <c r="B48" s="239">
        <f t="shared" si="0"/>
        <v>0</v>
      </c>
      <c r="C48" s="240">
        <f t="shared" si="7"/>
        <v>0</v>
      </c>
      <c r="D48" s="238"/>
      <c r="E48" s="238"/>
      <c r="F48" s="238"/>
      <c r="G48" s="238"/>
      <c r="H48" s="238"/>
      <c r="I48" s="238"/>
      <c r="J48" s="238"/>
      <c r="K48" s="238"/>
      <c r="L48" s="238"/>
      <c r="M48" s="238"/>
      <c r="N48" s="238"/>
      <c r="O48" s="238"/>
      <c r="P48" s="238"/>
      <c r="Q48" s="238"/>
      <c r="R48" s="238"/>
      <c r="S48" s="238"/>
      <c r="T48" s="245">
        <f t="shared" si="3"/>
        <v>0</v>
      </c>
      <c r="U48" s="238"/>
      <c r="V48" s="238"/>
      <c r="W48" s="238"/>
      <c r="X48" s="238"/>
      <c r="Y48" s="238"/>
      <c r="Z48" s="238"/>
      <c r="AA48" s="238"/>
      <c r="AB48" s="238"/>
    </row>
    <row r="49" spans="1:28">
      <c r="A49" s="224" t="s">
        <v>1247</v>
      </c>
      <c r="B49" s="239">
        <f t="shared" si="0"/>
        <v>0</v>
      </c>
      <c r="C49" s="240">
        <f t="shared" si="7"/>
        <v>0</v>
      </c>
      <c r="D49" s="238"/>
      <c r="E49" s="238"/>
      <c r="F49" s="238"/>
      <c r="G49" s="238"/>
      <c r="H49" s="238"/>
      <c r="I49" s="238"/>
      <c r="J49" s="238"/>
      <c r="K49" s="238"/>
      <c r="L49" s="238"/>
      <c r="M49" s="238"/>
      <c r="N49" s="238"/>
      <c r="O49" s="238"/>
      <c r="P49" s="238"/>
      <c r="Q49" s="238"/>
      <c r="R49" s="238"/>
      <c r="S49" s="238"/>
      <c r="T49" s="245">
        <f t="shared" si="3"/>
        <v>0</v>
      </c>
      <c r="U49" s="238"/>
      <c r="V49" s="238"/>
      <c r="W49" s="238"/>
      <c r="X49" s="238"/>
      <c r="Y49" s="238"/>
      <c r="Z49" s="238"/>
      <c r="AA49" s="238"/>
      <c r="AB49" s="238"/>
    </row>
    <row r="50" spans="1:28">
      <c r="A50" s="224" t="s">
        <v>1248</v>
      </c>
      <c r="B50" s="239">
        <f t="shared" si="0"/>
        <v>0</v>
      </c>
      <c r="C50" s="240">
        <f t="shared" si="7"/>
        <v>0</v>
      </c>
      <c r="D50" s="238"/>
      <c r="E50" s="238"/>
      <c r="F50" s="238"/>
      <c r="G50" s="238"/>
      <c r="H50" s="238"/>
      <c r="I50" s="238"/>
      <c r="J50" s="238"/>
      <c r="K50" s="238"/>
      <c r="L50" s="238"/>
      <c r="M50" s="238"/>
      <c r="N50" s="238"/>
      <c r="O50" s="238"/>
      <c r="P50" s="238"/>
      <c r="Q50" s="238"/>
      <c r="R50" s="238"/>
      <c r="S50" s="238"/>
      <c r="T50" s="245">
        <f t="shared" si="3"/>
        <v>0</v>
      </c>
      <c r="U50" s="238"/>
      <c r="V50" s="238"/>
      <c r="W50" s="238"/>
      <c r="X50" s="238"/>
      <c r="Y50" s="238"/>
      <c r="Z50" s="238"/>
      <c r="AA50" s="238"/>
      <c r="AB50" s="238"/>
    </row>
    <row r="51" spans="1:28">
      <c r="A51" s="216" t="s">
        <v>1249</v>
      </c>
      <c r="B51" s="241">
        <f t="shared" si="0"/>
        <v>0</v>
      </c>
      <c r="C51" s="240">
        <f t="shared" si="7"/>
        <v>0</v>
      </c>
      <c r="D51" s="241">
        <f t="shared" ref="D51:S51" si="22">D52+D53</f>
        <v>0</v>
      </c>
      <c r="E51" s="241">
        <f t="shared" si="22"/>
        <v>0</v>
      </c>
      <c r="F51" s="241">
        <f t="shared" si="22"/>
        <v>0</v>
      </c>
      <c r="G51" s="241">
        <f t="shared" si="22"/>
        <v>0</v>
      </c>
      <c r="H51" s="241">
        <f t="shared" si="22"/>
        <v>0</v>
      </c>
      <c r="I51" s="241">
        <f t="shared" si="22"/>
        <v>0</v>
      </c>
      <c r="J51" s="241">
        <f t="shared" si="22"/>
        <v>0</v>
      </c>
      <c r="K51" s="241">
        <f t="shared" si="22"/>
        <v>0</v>
      </c>
      <c r="L51" s="241">
        <f t="shared" si="22"/>
        <v>0</v>
      </c>
      <c r="M51" s="241">
        <f t="shared" si="22"/>
        <v>0</v>
      </c>
      <c r="N51" s="241">
        <f t="shared" si="22"/>
        <v>0</v>
      </c>
      <c r="O51" s="241">
        <f t="shared" si="22"/>
        <v>0</v>
      </c>
      <c r="P51" s="241">
        <f t="shared" si="22"/>
        <v>0</v>
      </c>
      <c r="Q51" s="241">
        <f t="shared" si="22"/>
        <v>0</v>
      </c>
      <c r="R51" s="241">
        <f t="shared" si="22"/>
        <v>0</v>
      </c>
      <c r="S51" s="241">
        <f t="shared" si="22"/>
        <v>0</v>
      </c>
      <c r="T51" s="240">
        <f t="shared" si="3"/>
        <v>0</v>
      </c>
      <c r="U51" s="241">
        <f t="shared" ref="U51:AB51" si="23">U52+U53</f>
        <v>0</v>
      </c>
      <c r="V51" s="241">
        <f t="shared" si="23"/>
        <v>0</v>
      </c>
      <c r="W51" s="241">
        <f t="shared" si="23"/>
        <v>0</v>
      </c>
      <c r="X51" s="241">
        <f t="shared" si="23"/>
        <v>0</v>
      </c>
      <c r="Y51" s="241">
        <f t="shared" si="23"/>
        <v>0</v>
      </c>
      <c r="Z51" s="241">
        <f t="shared" si="23"/>
        <v>0</v>
      </c>
      <c r="AA51" s="241">
        <f t="shared" si="23"/>
        <v>0</v>
      </c>
      <c r="AB51" s="241">
        <f t="shared" si="23"/>
        <v>0</v>
      </c>
    </row>
    <row r="52" spans="1:28">
      <c r="A52" s="225" t="s">
        <v>1250</v>
      </c>
      <c r="B52" s="242">
        <f t="shared" si="0"/>
        <v>0</v>
      </c>
      <c r="C52" s="242">
        <f t="shared" si="7"/>
        <v>0</v>
      </c>
      <c r="D52" s="238"/>
      <c r="E52" s="238"/>
      <c r="F52" s="238"/>
      <c r="G52" s="238"/>
      <c r="H52" s="238"/>
      <c r="I52" s="238"/>
      <c r="J52" s="238"/>
      <c r="K52" s="238"/>
      <c r="L52" s="238"/>
      <c r="M52" s="238"/>
      <c r="N52" s="238"/>
      <c r="O52" s="238"/>
      <c r="P52" s="238"/>
      <c r="Q52" s="238"/>
      <c r="R52" s="238"/>
      <c r="S52" s="238"/>
      <c r="T52" s="246">
        <f t="shared" si="3"/>
        <v>0</v>
      </c>
      <c r="U52" s="238"/>
      <c r="V52" s="238"/>
      <c r="W52" s="238"/>
      <c r="X52" s="238"/>
      <c r="Y52" s="238"/>
      <c r="Z52" s="238"/>
      <c r="AA52" s="238"/>
      <c r="AB52" s="238"/>
    </row>
    <row r="53" spans="1:28">
      <c r="A53" s="224" t="s">
        <v>1236</v>
      </c>
      <c r="B53" s="239">
        <f t="shared" si="0"/>
        <v>0</v>
      </c>
      <c r="C53" s="240">
        <f t="shared" si="7"/>
        <v>0</v>
      </c>
      <c r="D53" s="239">
        <f t="shared" ref="D53:S53" si="24">SUM(D54:D61)</f>
        <v>0</v>
      </c>
      <c r="E53" s="239">
        <f t="shared" si="24"/>
        <v>0</v>
      </c>
      <c r="F53" s="239">
        <f t="shared" si="24"/>
        <v>0</v>
      </c>
      <c r="G53" s="239">
        <f t="shared" si="24"/>
        <v>0</v>
      </c>
      <c r="H53" s="239">
        <f t="shared" si="24"/>
        <v>0</v>
      </c>
      <c r="I53" s="239">
        <f t="shared" si="24"/>
        <v>0</v>
      </c>
      <c r="J53" s="239">
        <f t="shared" si="24"/>
        <v>0</v>
      </c>
      <c r="K53" s="239">
        <f t="shared" si="24"/>
        <v>0</v>
      </c>
      <c r="L53" s="239">
        <f t="shared" si="24"/>
        <v>0</v>
      </c>
      <c r="M53" s="239">
        <f t="shared" si="24"/>
        <v>0</v>
      </c>
      <c r="N53" s="239">
        <f t="shared" si="24"/>
        <v>0</v>
      </c>
      <c r="O53" s="239">
        <f t="shared" si="24"/>
        <v>0</v>
      </c>
      <c r="P53" s="239">
        <f t="shared" si="24"/>
        <v>0</v>
      </c>
      <c r="Q53" s="239">
        <f t="shared" si="24"/>
        <v>0</v>
      </c>
      <c r="R53" s="239">
        <f t="shared" si="24"/>
        <v>0</v>
      </c>
      <c r="S53" s="239">
        <f t="shared" si="24"/>
        <v>0</v>
      </c>
      <c r="T53" s="240">
        <f t="shared" si="3"/>
        <v>0</v>
      </c>
      <c r="U53" s="239">
        <f t="shared" ref="U53:AB53" si="25">SUM(U54:U61)</f>
        <v>0</v>
      </c>
      <c r="V53" s="239">
        <f t="shared" si="25"/>
        <v>0</v>
      </c>
      <c r="W53" s="239">
        <f t="shared" si="25"/>
        <v>0</v>
      </c>
      <c r="X53" s="239">
        <f t="shared" si="25"/>
        <v>0</v>
      </c>
      <c r="Y53" s="239">
        <f t="shared" si="25"/>
        <v>0</v>
      </c>
      <c r="Z53" s="239">
        <f t="shared" si="25"/>
        <v>0</v>
      </c>
      <c r="AA53" s="239">
        <f t="shared" si="25"/>
        <v>0</v>
      </c>
      <c r="AB53" s="239">
        <f t="shared" si="25"/>
        <v>0</v>
      </c>
    </row>
    <row r="54" spans="1:28">
      <c r="A54" s="224" t="s">
        <v>1251</v>
      </c>
      <c r="B54" s="239">
        <f t="shared" si="0"/>
        <v>0</v>
      </c>
      <c r="C54" s="240">
        <f t="shared" si="7"/>
        <v>0</v>
      </c>
      <c r="D54" s="238"/>
      <c r="E54" s="238"/>
      <c r="F54" s="238"/>
      <c r="G54" s="238"/>
      <c r="H54" s="238"/>
      <c r="I54" s="238"/>
      <c r="J54" s="238"/>
      <c r="K54" s="238"/>
      <c r="L54" s="238"/>
      <c r="M54" s="238"/>
      <c r="N54" s="238"/>
      <c r="O54" s="238"/>
      <c r="P54" s="238"/>
      <c r="Q54" s="238"/>
      <c r="R54" s="238"/>
      <c r="S54" s="238"/>
      <c r="T54" s="245">
        <f t="shared" si="3"/>
        <v>0</v>
      </c>
      <c r="U54" s="238"/>
      <c r="V54" s="238"/>
      <c r="W54" s="238"/>
      <c r="X54" s="238"/>
      <c r="Y54" s="238"/>
      <c r="Z54" s="238"/>
      <c r="AA54" s="238"/>
      <c r="AB54" s="238"/>
    </row>
    <row r="55" spans="1:28">
      <c r="A55" s="224" t="s">
        <v>1252</v>
      </c>
      <c r="B55" s="239">
        <f t="shared" si="0"/>
        <v>0</v>
      </c>
      <c r="C55" s="240">
        <f t="shared" si="7"/>
        <v>0</v>
      </c>
      <c r="D55" s="238"/>
      <c r="E55" s="238"/>
      <c r="F55" s="238"/>
      <c r="G55" s="238"/>
      <c r="H55" s="238"/>
      <c r="I55" s="238"/>
      <c r="J55" s="238"/>
      <c r="K55" s="238"/>
      <c r="L55" s="238"/>
      <c r="M55" s="238"/>
      <c r="N55" s="238"/>
      <c r="O55" s="238"/>
      <c r="P55" s="238"/>
      <c r="Q55" s="238"/>
      <c r="R55" s="238"/>
      <c r="S55" s="238"/>
      <c r="T55" s="245">
        <f t="shared" si="3"/>
        <v>0</v>
      </c>
      <c r="U55" s="238"/>
      <c r="V55" s="238"/>
      <c r="W55" s="238"/>
      <c r="X55" s="238"/>
      <c r="Y55" s="238"/>
      <c r="Z55" s="238"/>
      <c r="AA55" s="238"/>
      <c r="AB55" s="238"/>
    </row>
    <row r="56" spans="1:28">
      <c r="A56" s="224" t="s">
        <v>1253</v>
      </c>
      <c r="B56" s="239">
        <f t="shared" si="0"/>
        <v>0</v>
      </c>
      <c r="C56" s="240">
        <f t="shared" si="7"/>
        <v>0</v>
      </c>
      <c r="D56" s="238"/>
      <c r="E56" s="238"/>
      <c r="F56" s="238"/>
      <c r="G56" s="238"/>
      <c r="H56" s="238"/>
      <c r="I56" s="238"/>
      <c r="J56" s="238"/>
      <c r="K56" s="238"/>
      <c r="L56" s="238"/>
      <c r="M56" s="238"/>
      <c r="N56" s="238"/>
      <c r="O56" s="238"/>
      <c r="P56" s="238"/>
      <c r="Q56" s="238"/>
      <c r="R56" s="238"/>
      <c r="S56" s="238"/>
      <c r="T56" s="245">
        <f t="shared" si="3"/>
        <v>0</v>
      </c>
      <c r="U56" s="238"/>
      <c r="V56" s="238"/>
      <c r="W56" s="238"/>
      <c r="X56" s="238"/>
      <c r="Y56" s="238"/>
      <c r="Z56" s="238"/>
      <c r="AA56" s="238"/>
      <c r="AB56" s="238"/>
    </row>
    <row r="57" spans="1:28">
      <c r="A57" s="224" t="s">
        <v>1254</v>
      </c>
      <c r="B57" s="239">
        <f t="shared" si="0"/>
        <v>0</v>
      </c>
      <c r="C57" s="240">
        <f t="shared" si="7"/>
        <v>0</v>
      </c>
      <c r="D57" s="238"/>
      <c r="E57" s="238"/>
      <c r="F57" s="238"/>
      <c r="G57" s="238"/>
      <c r="H57" s="238"/>
      <c r="I57" s="238"/>
      <c r="J57" s="238"/>
      <c r="K57" s="238"/>
      <c r="L57" s="238"/>
      <c r="M57" s="238"/>
      <c r="N57" s="238"/>
      <c r="O57" s="238"/>
      <c r="P57" s="238"/>
      <c r="Q57" s="238"/>
      <c r="R57" s="238"/>
      <c r="S57" s="238"/>
      <c r="T57" s="245">
        <f t="shared" si="3"/>
        <v>0</v>
      </c>
      <c r="U57" s="238"/>
      <c r="V57" s="238"/>
      <c r="W57" s="238"/>
      <c r="X57" s="238"/>
      <c r="Y57" s="238"/>
      <c r="Z57" s="238"/>
      <c r="AA57" s="238"/>
      <c r="AB57" s="238"/>
    </row>
    <row r="58" spans="1:28">
      <c r="A58" s="224" t="s">
        <v>1255</v>
      </c>
      <c r="B58" s="239">
        <f t="shared" si="0"/>
        <v>0</v>
      </c>
      <c r="C58" s="240">
        <f t="shared" si="7"/>
        <v>0</v>
      </c>
      <c r="D58" s="238"/>
      <c r="E58" s="238"/>
      <c r="F58" s="238"/>
      <c r="G58" s="238"/>
      <c r="H58" s="238"/>
      <c r="I58" s="238"/>
      <c r="J58" s="238"/>
      <c r="K58" s="238"/>
      <c r="L58" s="238"/>
      <c r="M58" s="238"/>
      <c r="N58" s="238"/>
      <c r="O58" s="238"/>
      <c r="P58" s="238"/>
      <c r="Q58" s="238"/>
      <c r="R58" s="238"/>
      <c r="S58" s="238"/>
      <c r="T58" s="245">
        <f t="shared" si="3"/>
        <v>0</v>
      </c>
      <c r="U58" s="238"/>
      <c r="V58" s="238"/>
      <c r="W58" s="238"/>
      <c r="X58" s="238"/>
      <c r="Y58" s="238"/>
      <c r="Z58" s="238"/>
      <c r="AA58" s="238"/>
      <c r="AB58" s="238"/>
    </row>
    <row r="59" spans="1:28">
      <c r="A59" s="224" t="s">
        <v>1256</v>
      </c>
      <c r="B59" s="239">
        <f t="shared" si="0"/>
        <v>0</v>
      </c>
      <c r="C59" s="240">
        <f t="shared" si="7"/>
        <v>0</v>
      </c>
      <c r="D59" s="238"/>
      <c r="E59" s="238"/>
      <c r="F59" s="238"/>
      <c r="G59" s="238"/>
      <c r="H59" s="238"/>
      <c r="I59" s="238"/>
      <c r="J59" s="238"/>
      <c r="K59" s="238"/>
      <c r="L59" s="238"/>
      <c r="M59" s="238"/>
      <c r="N59" s="238"/>
      <c r="O59" s="238"/>
      <c r="P59" s="238"/>
      <c r="Q59" s="238"/>
      <c r="R59" s="238"/>
      <c r="S59" s="238"/>
      <c r="T59" s="245">
        <f t="shared" si="3"/>
        <v>0</v>
      </c>
      <c r="U59" s="238"/>
      <c r="V59" s="238"/>
      <c r="W59" s="238"/>
      <c r="X59" s="238"/>
      <c r="Y59" s="238"/>
      <c r="Z59" s="238"/>
      <c r="AA59" s="238"/>
      <c r="AB59" s="238"/>
    </row>
    <row r="60" spans="1:28">
      <c r="A60" s="224" t="s">
        <v>1257</v>
      </c>
      <c r="B60" s="239">
        <f t="shared" si="0"/>
        <v>0</v>
      </c>
      <c r="C60" s="240">
        <f t="shared" si="7"/>
        <v>0</v>
      </c>
      <c r="D60" s="238"/>
      <c r="E60" s="238"/>
      <c r="F60" s="238"/>
      <c r="G60" s="238"/>
      <c r="H60" s="238"/>
      <c r="I60" s="238"/>
      <c r="J60" s="238"/>
      <c r="K60" s="238"/>
      <c r="L60" s="238"/>
      <c r="M60" s="238"/>
      <c r="N60" s="238"/>
      <c r="O60" s="238"/>
      <c r="P60" s="238"/>
      <c r="Q60" s="238"/>
      <c r="R60" s="238"/>
      <c r="S60" s="238"/>
      <c r="T60" s="245">
        <f t="shared" si="3"/>
        <v>0</v>
      </c>
      <c r="U60" s="238"/>
      <c r="V60" s="238"/>
      <c r="W60" s="238"/>
      <c r="X60" s="238"/>
      <c r="Y60" s="238"/>
      <c r="Z60" s="238"/>
      <c r="AA60" s="238"/>
      <c r="AB60" s="238"/>
    </row>
    <row r="61" spans="1:28">
      <c r="A61" s="224" t="s">
        <v>1258</v>
      </c>
      <c r="B61" s="239">
        <f t="shared" si="0"/>
        <v>0</v>
      </c>
      <c r="C61" s="240">
        <f t="shared" si="7"/>
        <v>0</v>
      </c>
      <c r="D61" s="238"/>
      <c r="E61" s="238"/>
      <c r="F61" s="238"/>
      <c r="G61" s="238"/>
      <c r="H61" s="238"/>
      <c r="I61" s="238"/>
      <c r="J61" s="238"/>
      <c r="K61" s="238"/>
      <c r="L61" s="238"/>
      <c r="M61" s="238"/>
      <c r="N61" s="238"/>
      <c r="O61" s="238"/>
      <c r="P61" s="238"/>
      <c r="Q61" s="238"/>
      <c r="R61" s="238"/>
      <c r="S61" s="238"/>
      <c r="T61" s="245">
        <f t="shared" si="3"/>
        <v>0</v>
      </c>
      <c r="U61" s="238"/>
      <c r="V61" s="238"/>
      <c r="W61" s="238"/>
      <c r="X61" s="238"/>
      <c r="Y61" s="238"/>
      <c r="Z61" s="238"/>
      <c r="AA61" s="238"/>
      <c r="AB61" s="238"/>
    </row>
    <row r="62" spans="1:28">
      <c r="A62" s="216" t="s">
        <v>1259</v>
      </c>
      <c r="B62" s="241">
        <f t="shared" si="0"/>
        <v>0</v>
      </c>
      <c r="C62" s="240">
        <f t="shared" si="7"/>
        <v>0</v>
      </c>
      <c r="D62" s="241">
        <f t="shared" ref="D62:S62" si="26">D63+D64</f>
        <v>0</v>
      </c>
      <c r="E62" s="241">
        <f t="shared" si="26"/>
        <v>0</v>
      </c>
      <c r="F62" s="241">
        <f t="shared" si="26"/>
        <v>0</v>
      </c>
      <c r="G62" s="241">
        <f t="shared" si="26"/>
        <v>0</v>
      </c>
      <c r="H62" s="241">
        <f t="shared" si="26"/>
        <v>0</v>
      </c>
      <c r="I62" s="241">
        <f t="shared" si="26"/>
        <v>0</v>
      </c>
      <c r="J62" s="241">
        <f t="shared" si="26"/>
        <v>0</v>
      </c>
      <c r="K62" s="241">
        <f t="shared" si="26"/>
        <v>0</v>
      </c>
      <c r="L62" s="241">
        <f t="shared" si="26"/>
        <v>0</v>
      </c>
      <c r="M62" s="241">
        <f t="shared" si="26"/>
        <v>0</v>
      </c>
      <c r="N62" s="241">
        <f t="shared" si="26"/>
        <v>0</v>
      </c>
      <c r="O62" s="241">
        <f t="shared" si="26"/>
        <v>0</v>
      </c>
      <c r="P62" s="241">
        <f t="shared" si="26"/>
        <v>0</v>
      </c>
      <c r="Q62" s="241">
        <f t="shared" si="26"/>
        <v>0</v>
      </c>
      <c r="R62" s="241">
        <f t="shared" si="26"/>
        <v>0</v>
      </c>
      <c r="S62" s="241">
        <f t="shared" si="26"/>
        <v>0</v>
      </c>
      <c r="T62" s="240">
        <f t="shared" si="3"/>
        <v>0</v>
      </c>
      <c r="U62" s="241">
        <f t="shared" ref="U62:AB62" si="27">U63+U64</f>
        <v>0</v>
      </c>
      <c r="V62" s="241">
        <f t="shared" si="27"/>
        <v>0</v>
      </c>
      <c r="W62" s="241">
        <f t="shared" si="27"/>
        <v>0</v>
      </c>
      <c r="X62" s="241">
        <f t="shared" si="27"/>
        <v>0</v>
      </c>
      <c r="Y62" s="241">
        <f t="shared" si="27"/>
        <v>0</v>
      </c>
      <c r="Z62" s="241">
        <f t="shared" si="27"/>
        <v>0</v>
      </c>
      <c r="AA62" s="248">
        <f t="shared" si="27"/>
        <v>0</v>
      </c>
      <c r="AB62" s="241">
        <f t="shared" si="27"/>
        <v>0</v>
      </c>
    </row>
    <row r="63" spans="1:28">
      <c r="A63" s="225" t="s">
        <v>1260</v>
      </c>
      <c r="B63" s="242">
        <f t="shared" si="0"/>
        <v>0</v>
      </c>
      <c r="C63" s="242">
        <f t="shared" si="7"/>
        <v>0</v>
      </c>
      <c r="D63" s="238"/>
      <c r="E63" s="238"/>
      <c r="F63" s="238"/>
      <c r="G63" s="238"/>
      <c r="H63" s="238"/>
      <c r="I63" s="238"/>
      <c r="J63" s="238"/>
      <c r="K63" s="238"/>
      <c r="L63" s="238"/>
      <c r="M63" s="238"/>
      <c r="N63" s="238"/>
      <c r="O63" s="238"/>
      <c r="P63" s="238"/>
      <c r="Q63" s="238"/>
      <c r="R63" s="238"/>
      <c r="S63" s="238"/>
      <c r="T63" s="246">
        <f t="shared" si="3"/>
        <v>0</v>
      </c>
      <c r="U63" s="238"/>
      <c r="V63" s="238"/>
      <c r="W63" s="238"/>
      <c r="X63" s="238"/>
      <c r="Y63" s="238"/>
      <c r="Z63" s="238"/>
      <c r="AA63" s="238"/>
      <c r="AB63" s="238"/>
    </row>
    <row r="64" spans="1:28">
      <c r="A64" s="224" t="s">
        <v>1212</v>
      </c>
      <c r="B64" s="239">
        <f t="shared" si="0"/>
        <v>0</v>
      </c>
      <c r="C64" s="240">
        <f t="shared" si="7"/>
        <v>0</v>
      </c>
      <c r="D64" s="239">
        <f t="shared" ref="D64:S64" si="28">SUM(D65:D70)</f>
        <v>0</v>
      </c>
      <c r="E64" s="239">
        <f t="shared" si="28"/>
        <v>0</v>
      </c>
      <c r="F64" s="239">
        <f t="shared" si="28"/>
        <v>0</v>
      </c>
      <c r="G64" s="239">
        <f t="shared" si="28"/>
        <v>0</v>
      </c>
      <c r="H64" s="239">
        <f t="shared" si="28"/>
        <v>0</v>
      </c>
      <c r="I64" s="239">
        <f t="shared" si="28"/>
        <v>0</v>
      </c>
      <c r="J64" s="239">
        <f t="shared" si="28"/>
        <v>0</v>
      </c>
      <c r="K64" s="239">
        <f t="shared" si="28"/>
        <v>0</v>
      </c>
      <c r="L64" s="239">
        <f t="shared" si="28"/>
        <v>0</v>
      </c>
      <c r="M64" s="239">
        <f t="shared" si="28"/>
        <v>0</v>
      </c>
      <c r="N64" s="239">
        <f t="shared" si="28"/>
        <v>0</v>
      </c>
      <c r="O64" s="239">
        <f t="shared" si="28"/>
        <v>0</v>
      </c>
      <c r="P64" s="239">
        <f t="shared" si="28"/>
        <v>0</v>
      </c>
      <c r="Q64" s="239">
        <f t="shared" si="28"/>
        <v>0</v>
      </c>
      <c r="R64" s="239">
        <f t="shared" si="28"/>
        <v>0</v>
      </c>
      <c r="S64" s="239">
        <f t="shared" si="28"/>
        <v>0</v>
      </c>
      <c r="T64" s="247">
        <f t="shared" si="3"/>
        <v>0</v>
      </c>
      <c r="U64" s="239">
        <f t="shared" ref="U64:AB64" si="29">SUM(U65:U70)</f>
        <v>0</v>
      </c>
      <c r="V64" s="239">
        <f t="shared" si="29"/>
        <v>0</v>
      </c>
      <c r="W64" s="239">
        <f t="shared" si="29"/>
        <v>0</v>
      </c>
      <c r="X64" s="239">
        <f t="shared" si="29"/>
        <v>0</v>
      </c>
      <c r="Y64" s="239">
        <f t="shared" si="29"/>
        <v>0</v>
      </c>
      <c r="Z64" s="239">
        <f t="shared" si="29"/>
        <v>0</v>
      </c>
      <c r="AA64" s="239">
        <f t="shared" si="29"/>
        <v>0</v>
      </c>
      <c r="AB64" s="239">
        <f t="shared" si="29"/>
        <v>0</v>
      </c>
    </row>
    <row r="65" spans="1:28">
      <c r="A65" s="224" t="s">
        <v>1261</v>
      </c>
      <c r="B65" s="239">
        <f t="shared" si="0"/>
        <v>0</v>
      </c>
      <c r="C65" s="240">
        <f t="shared" si="7"/>
        <v>0</v>
      </c>
      <c r="D65" s="238"/>
      <c r="E65" s="238"/>
      <c r="F65" s="238"/>
      <c r="G65" s="238"/>
      <c r="H65" s="238"/>
      <c r="I65" s="238"/>
      <c r="J65" s="238"/>
      <c r="K65" s="238"/>
      <c r="L65" s="238"/>
      <c r="M65" s="238"/>
      <c r="N65" s="238"/>
      <c r="O65" s="238"/>
      <c r="P65" s="238"/>
      <c r="Q65" s="238"/>
      <c r="R65" s="238"/>
      <c r="S65" s="238"/>
      <c r="T65" s="245">
        <f t="shared" si="3"/>
        <v>0</v>
      </c>
      <c r="U65" s="238"/>
      <c r="V65" s="238"/>
      <c r="W65" s="238"/>
      <c r="X65" s="238"/>
      <c r="Y65" s="238"/>
      <c r="Z65" s="238"/>
      <c r="AA65" s="238"/>
      <c r="AB65" s="238"/>
    </row>
    <row r="66" spans="1:28">
      <c r="A66" s="224" t="s">
        <v>1262</v>
      </c>
      <c r="B66" s="239">
        <f t="shared" si="0"/>
        <v>0</v>
      </c>
      <c r="C66" s="240">
        <f t="shared" si="7"/>
        <v>0</v>
      </c>
      <c r="D66" s="238"/>
      <c r="E66" s="238"/>
      <c r="F66" s="238"/>
      <c r="G66" s="238"/>
      <c r="H66" s="238"/>
      <c r="I66" s="238"/>
      <c r="J66" s="238"/>
      <c r="K66" s="238"/>
      <c r="L66" s="238"/>
      <c r="M66" s="238"/>
      <c r="N66" s="238"/>
      <c r="O66" s="238"/>
      <c r="P66" s="238"/>
      <c r="Q66" s="238"/>
      <c r="R66" s="238"/>
      <c r="S66" s="238"/>
      <c r="T66" s="245">
        <f t="shared" si="3"/>
        <v>0</v>
      </c>
      <c r="U66" s="238"/>
      <c r="V66" s="238"/>
      <c r="W66" s="238"/>
      <c r="X66" s="238"/>
      <c r="Y66" s="238"/>
      <c r="Z66" s="238"/>
      <c r="AA66" s="238"/>
      <c r="AB66" s="238"/>
    </row>
    <row r="67" spans="1:28">
      <c r="A67" s="224" t="s">
        <v>1263</v>
      </c>
      <c r="B67" s="239">
        <f t="shared" si="0"/>
        <v>0</v>
      </c>
      <c r="C67" s="240">
        <f t="shared" si="7"/>
        <v>0</v>
      </c>
      <c r="D67" s="238"/>
      <c r="E67" s="238"/>
      <c r="F67" s="238"/>
      <c r="G67" s="238"/>
      <c r="H67" s="238"/>
      <c r="I67" s="238"/>
      <c r="J67" s="238"/>
      <c r="K67" s="238"/>
      <c r="L67" s="238"/>
      <c r="M67" s="238"/>
      <c r="N67" s="238"/>
      <c r="O67" s="238"/>
      <c r="P67" s="238"/>
      <c r="Q67" s="238"/>
      <c r="R67" s="238"/>
      <c r="S67" s="238"/>
      <c r="T67" s="245">
        <f t="shared" si="3"/>
        <v>0</v>
      </c>
      <c r="U67" s="238"/>
      <c r="V67" s="238"/>
      <c r="W67" s="238"/>
      <c r="X67" s="238"/>
      <c r="Y67" s="238"/>
      <c r="Z67" s="238"/>
      <c r="AA67" s="238"/>
      <c r="AB67" s="238"/>
    </row>
    <row r="68" spans="1:28">
      <c r="A68" s="224" t="s">
        <v>1264</v>
      </c>
      <c r="B68" s="239">
        <f t="shared" si="0"/>
        <v>0</v>
      </c>
      <c r="C68" s="240">
        <f t="shared" si="7"/>
        <v>0</v>
      </c>
      <c r="D68" s="238"/>
      <c r="E68" s="238"/>
      <c r="F68" s="238"/>
      <c r="G68" s="238"/>
      <c r="H68" s="238"/>
      <c r="I68" s="238"/>
      <c r="J68" s="238"/>
      <c r="K68" s="238"/>
      <c r="L68" s="238"/>
      <c r="M68" s="238"/>
      <c r="N68" s="238"/>
      <c r="O68" s="238"/>
      <c r="P68" s="238"/>
      <c r="Q68" s="238"/>
      <c r="R68" s="238"/>
      <c r="S68" s="238"/>
      <c r="T68" s="245">
        <f t="shared" si="3"/>
        <v>0</v>
      </c>
      <c r="U68" s="238"/>
      <c r="V68" s="238"/>
      <c r="W68" s="238"/>
      <c r="X68" s="238"/>
      <c r="Y68" s="238"/>
      <c r="Z68" s="238"/>
      <c r="AA68" s="238"/>
      <c r="AB68" s="238"/>
    </row>
    <row r="69" spans="1:28">
      <c r="A69" s="224" t="s">
        <v>1265</v>
      </c>
      <c r="B69" s="239">
        <f t="shared" si="0"/>
        <v>0</v>
      </c>
      <c r="C69" s="240">
        <f t="shared" si="7"/>
        <v>0</v>
      </c>
      <c r="D69" s="238"/>
      <c r="E69" s="238"/>
      <c r="F69" s="238"/>
      <c r="G69" s="238"/>
      <c r="H69" s="238"/>
      <c r="I69" s="238"/>
      <c r="J69" s="238"/>
      <c r="K69" s="238"/>
      <c r="L69" s="238"/>
      <c r="M69" s="238"/>
      <c r="N69" s="238"/>
      <c r="O69" s="238"/>
      <c r="P69" s="238"/>
      <c r="Q69" s="238"/>
      <c r="R69" s="238"/>
      <c r="S69" s="238"/>
      <c r="T69" s="245">
        <f t="shared" si="3"/>
        <v>0</v>
      </c>
      <c r="U69" s="238"/>
      <c r="V69" s="238"/>
      <c r="W69" s="238"/>
      <c r="X69" s="238"/>
      <c r="Y69" s="238"/>
      <c r="Z69" s="238"/>
      <c r="AA69" s="238"/>
      <c r="AB69" s="238"/>
    </row>
    <row r="70" spans="1:28">
      <c r="A70" s="224" t="s">
        <v>1266</v>
      </c>
      <c r="B70" s="239">
        <f t="shared" si="0"/>
        <v>0</v>
      </c>
      <c r="C70" s="240">
        <f t="shared" si="7"/>
        <v>0</v>
      </c>
      <c r="D70" s="238"/>
      <c r="E70" s="238"/>
      <c r="F70" s="238"/>
      <c r="G70" s="238"/>
      <c r="H70" s="238"/>
      <c r="I70" s="238"/>
      <c r="J70" s="238"/>
      <c r="K70" s="238"/>
      <c r="L70" s="238"/>
      <c r="M70" s="238"/>
      <c r="N70" s="238"/>
      <c r="O70" s="238"/>
      <c r="P70" s="238"/>
      <c r="Q70" s="238"/>
      <c r="R70" s="238"/>
      <c r="S70" s="238"/>
      <c r="T70" s="245">
        <f t="shared" si="3"/>
        <v>0</v>
      </c>
      <c r="U70" s="238"/>
      <c r="V70" s="238"/>
      <c r="W70" s="238"/>
      <c r="X70" s="238"/>
      <c r="Y70" s="238"/>
      <c r="Z70" s="238"/>
      <c r="AA70" s="238"/>
      <c r="AB70" s="238"/>
    </row>
    <row r="71" spans="1:28">
      <c r="A71" s="216" t="s">
        <v>1267</v>
      </c>
      <c r="B71" s="241">
        <f t="shared" ref="B71:B99" si="30">C71+T71</f>
        <v>0</v>
      </c>
      <c r="C71" s="240">
        <f t="shared" si="7"/>
        <v>0</v>
      </c>
      <c r="D71" s="241">
        <f t="shared" ref="D71:S71" si="31">D72+D73</f>
        <v>0</v>
      </c>
      <c r="E71" s="241">
        <f t="shared" si="31"/>
        <v>0</v>
      </c>
      <c r="F71" s="241">
        <f t="shared" si="31"/>
        <v>0</v>
      </c>
      <c r="G71" s="241">
        <f t="shared" si="31"/>
        <v>0</v>
      </c>
      <c r="H71" s="241">
        <f t="shared" si="31"/>
        <v>0</v>
      </c>
      <c r="I71" s="241">
        <f t="shared" si="31"/>
        <v>0</v>
      </c>
      <c r="J71" s="241">
        <f t="shared" si="31"/>
        <v>0</v>
      </c>
      <c r="K71" s="241">
        <f t="shared" si="31"/>
        <v>0</v>
      </c>
      <c r="L71" s="241">
        <f t="shared" si="31"/>
        <v>0</v>
      </c>
      <c r="M71" s="241">
        <f t="shared" si="31"/>
        <v>0</v>
      </c>
      <c r="N71" s="241">
        <f t="shared" si="31"/>
        <v>0</v>
      </c>
      <c r="O71" s="241">
        <f t="shared" si="31"/>
        <v>0</v>
      </c>
      <c r="P71" s="241">
        <f t="shared" si="31"/>
        <v>0</v>
      </c>
      <c r="Q71" s="241">
        <f t="shared" si="31"/>
        <v>0</v>
      </c>
      <c r="R71" s="241">
        <f t="shared" si="31"/>
        <v>0</v>
      </c>
      <c r="S71" s="241">
        <f t="shared" si="31"/>
        <v>0</v>
      </c>
      <c r="T71" s="240">
        <f t="shared" si="3"/>
        <v>0</v>
      </c>
      <c r="U71" s="241">
        <f t="shared" ref="U71:AB71" si="32">U72+U73</f>
        <v>0</v>
      </c>
      <c r="V71" s="241">
        <f t="shared" si="32"/>
        <v>0</v>
      </c>
      <c r="W71" s="241">
        <f t="shared" si="32"/>
        <v>0</v>
      </c>
      <c r="X71" s="241">
        <f t="shared" si="32"/>
        <v>0</v>
      </c>
      <c r="Y71" s="241">
        <f t="shared" si="32"/>
        <v>0</v>
      </c>
      <c r="Z71" s="241">
        <f t="shared" si="32"/>
        <v>0</v>
      </c>
      <c r="AA71" s="248">
        <f t="shared" si="32"/>
        <v>0</v>
      </c>
      <c r="AB71" s="241">
        <f t="shared" si="32"/>
        <v>0</v>
      </c>
    </row>
    <row r="72" spans="1:28">
      <c r="A72" s="225" t="s">
        <v>1268</v>
      </c>
      <c r="B72" s="242">
        <f t="shared" si="30"/>
        <v>0</v>
      </c>
      <c r="C72" s="242">
        <f t="shared" si="7"/>
        <v>0</v>
      </c>
      <c r="D72" s="238"/>
      <c r="E72" s="238"/>
      <c r="F72" s="238"/>
      <c r="G72" s="238"/>
      <c r="H72" s="238"/>
      <c r="I72" s="238"/>
      <c r="J72" s="238"/>
      <c r="K72" s="238"/>
      <c r="L72" s="238"/>
      <c r="M72" s="238"/>
      <c r="N72" s="238"/>
      <c r="O72" s="238"/>
      <c r="P72" s="238"/>
      <c r="Q72" s="238"/>
      <c r="R72" s="238"/>
      <c r="S72" s="238"/>
      <c r="T72" s="246">
        <f t="shared" si="3"/>
        <v>0</v>
      </c>
      <c r="U72" s="238"/>
      <c r="V72" s="238"/>
      <c r="W72" s="238"/>
      <c r="X72" s="238"/>
      <c r="Y72" s="238"/>
      <c r="Z72" s="238"/>
      <c r="AA72" s="238"/>
      <c r="AB72" s="238"/>
    </row>
    <row r="73" spans="1:28">
      <c r="A73" s="224" t="s">
        <v>1236</v>
      </c>
      <c r="B73" s="239">
        <f t="shared" si="30"/>
        <v>0</v>
      </c>
      <c r="C73" s="240">
        <f t="shared" si="7"/>
        <v>0</v>
      </c>
      <c r="D73" s="239">
        <f t="shared" ref="D73:S73" si="33">SUM(D74:D78)</f>
        <v>0</v>
      </c>
      <c r="E73" s="239">
        <f t="shared" si="33"/>
        <v>0</v>
      </c>
      <c r="F73" s="239">
        <f t="shared" si="33"/>
        <v>0</v>
      </c>
      <c r="G73" s="239">
        <f t="shared" si="33"/>
        <v>0</v>
      </c>
      <c r="H73" s="239">
        <f t="shared" si="33"/>
        <v>0</v>
      </c>
      <c r="I73" s="239">
        <f t="shared" si="33"/>
        <v>0</v>
      </c>
      <c r="J73" s="239">
        <f t="shared" si="33"/>
        <v>0</v>
      </c>
      <c r="K73" s="239">
        <f t="shared" si="33"/>
        <v>0</v>
      </c>
      <c r="L73" s="239">
        <f t="shared" si="33"/>
        <v>0</v>
      </c>
      <c r="M73" s="239">
        <f t="shared" si="33"/>
        <v>0</v>
      </c>
      <c r="N73" s="239">
        <f t="shared" si="33"/>
        <v>0</v>
      </c>
      <c r="O73" s="239">
        <f t="shared" si="33"/>
        <v>0</v>
      </c>
      <c r="P73" s="239">
        <f t="shared" si="33"/>
        <v>0</v>
      </c>
      <c r="Q73" s="239">
        <f t="shared" si="33"/>
        <v>0</v>
      </c>
      <c r="R73" s="239">
        <f t="shared" si="33"/>
        <v>0</v>
      </c>
      <c r="S73" s="239">
        <f t="shared" si="33"/>
        <v>0</v>
      </c>
      <c r="T73" s="240">
        <f t="shared" ref="T73:T99" si="34">SUM(U73:AB73)</f>
        <v>0</v>
      </c>
      <c r="U73" s="239">
        <f t="shared" ref="U73:AB73" si="35">SUM(U74:U78)</f>
        <v>0</v>
      </c>
      <c r="V73" s="239">
        <f t="shared" si="35"/>
        <v>0</v>
      </c>
      <c r="W73" s="239">
        <f t="shared" si="35"/>
        <v>0</v>
      </c>
      <c r="X73" s="239">
        <f t="shared" si="35"/>
        <v>0</v>
      </c>
      <c r="Y73" s="239">
        <f t="shared" si="35"/>
        <v>0</v>
      </c>
      <c r="Z73" s="239">
        <f t="shared" si="35"/>
        <v>0</v>
      </c>
      <c r="AA73" s="249">
        <f t="shared" si="35"/>
        <v>0</v>
      </c>
      <c r="AB73" s="239">
        <f t="shared" si="35"/>
        <v>0</v>
      </c>
    </row>
    <row r="74" spans="1:28">
      <c r="A74" s="224" t="s">
        <v>1269</v>
      </c>
      <c r="B74" s="239">
        <f t="shared" si="30"/>
        <v>0</v>
      </c>
      <c r="C74" s="240">
        <f t="shared" si="7"/>
        <v>0</v>
      </c>
      <c r="D74" s="238"/>
      <c r="E74" s="238"/>
      <c r="F74" s="238"/>
      <c r="G74" s="238"/>
      <c r="H74" s="238"/>
      <c r="I74" s="238"/>
      <c r="J74" s="238"/>
      <c r="K74" s="238"/>
      <c r="L74" s="238"/>
      <c r="M74" s="238"/>
      <c r="N74" s="238"/>
      <c r="O74" s="238"/>
      <c r="P74" s="238"/>
      <c r="Q74" s="238"/>
      <c r="R74" s="238"/>
      <c r="S74" s="238"/>
      <c r="T74" s="245">
        <f t="shared" si="34"/>
        <v>0</v>
      </c>
      <c r="U74" s="238"/>
      <c r="V74" s="238"/>
      <c r="W74" s="238"/>
      <c r="X74" s="238"/>
      <c r="Y74" s="238"/>
      <c r="Z74" s="238"/>
      <c r="AA74" s="238"/>
      <c r="AB74" s="238"/>
    </row>
    <row r="75" spans="1:28">
      <c r="A75" s="224" t="s">
        <v>1270</v>
      </c>
      <c r="B75" s="239">
        <f t="shared" si="30"/>
        <v>0</v>
      </c>
      <c r="C75" s="240">
        <f t="shared" si="7"/>
        <v>0</v>
      </c>
      <c r="D75" s="238"/>
      <c r="E75" s="238"/>
      <c r="F75" s="238"/>
      <c r="G75" s="238"/>
      <c r="H75" s="238"/>
      <c r="I75" s="238"/>
      <c r="J75" s="238"/>
      <c r="K75" s="238"/>
      <c r="L75" s="238"/>
      <c r="M75" s="238"/>
      <c r="N75" s="238"/>
      <c r="O75" s="238"/>
      <c r="P75" s="238"/>
      <c r="Q75" s="238"/>
      <c r="R75" s="238"/>
      <c r="S75" s="238"/>
      <c r="T75" s="245">
        <f t="shared" si="34"/>
        <v>0</v>
      </c>
      <c r="U75" s="238"/>
      <c r="V75" s="238"/>
      <c r="W75" s="238"/>
      <c r="X75" s="238"/>
      <c r="Y75" s="238"/>
      <c r="Z75" s="238"/>
      <c r="AA75" s="238"/>
      <c r="AB75" s="238"/>
    </row>
    <row r="76" spans="1:28">
      <c r="A76" s="224" t="s">
        <v>1271</v>
      </c>
      <c r="B76" s="239">
        <f t="shared" si="30"/>
        <v>0</v>
      </c>
      <c r="C76" s="240">
        <f t="shared" ref="C76:C99" si="36">SUM(D76:S76)</f>
        <v>0</v>
      </c>
      <c r="D76" s="238"/>
      <c r="E76" s="238"/>
      <c r="F76" s="238"/>
      <c r="G76" s="238"/>
      <c r="H76" s="238"/>
      <c r="I76" s="238"/>
      <c r="J76" s="238"/>
      <c r="K76" s="238"/>
      <c r="L76" s="238"/>
      <c r="M76" s="238"/>
      <c r="N76" s="238"/>
      <c r="O76" s="238"/>
      <c r="P76" s="238"/>
      <c r="Q76" s="238"/>
      <c r="R76" s="238"/>
      <c r="S76" s="238"/>
      <c r="T76" s="245">
        <f t="shared" si="34"/>
        <v>0</v>
      </c>
      <c r="U76" s="238"/>
      <c r="V76" s="238"/>
      <c r="W76" s="238"/>
      <c r="X76" s="238"/>
      <c r="Y76" s="238"/>
      <c r="Z76" s="238"/>
      <c r="AA76" s="238"/>
      <c r="AB76" s="238"/>
    </row>
    <row r="77" spans="1:28">
      <c r="A77" s="224" t="s">
        <v>1272</v>
      </c>
      <c r="B77" s="239">
        <f t="shared" si="30"/>
        <v>0</v>
      </c>
      <c r="C77" s="240">
        <f t="shared" si="36"/>
        <v>0</v>
      </c>
      <c r="D77" s="238"/>
      <c r="E77" s="238"/>
      <c r="F77" s="238"/>
      <c r="G77" s="238"/>
      <c r="H77" s="238"/>
      <c r="I77" s="238"/>
      <c r="J77" s="238"/>
      <c r="K77" s="238"/>
      <c r="L77" s="238"/>
      <c r="M77" s="238"/>
      <c r="N77" s="238"/>
      <c r="O77" s="238"/>
      <c r="P77" s="238"/>
      <c r="Q77" s="238"/>
      <c r="R77" s="238"/>
      <c r="S77" s="238"/>
      <c r="T77" s="245">
        <f t="shared" si="34"/>
        <v>0</v>
      </c>
      <c r="U77" s="238"/>
      <c r="V77" s="238"/>
      <c r="W77" s="238"/>
      <c r="X77" s="238"/>
      <c r="Y77" s="238"/>
      <c r="Z77" s="238"/>
      <c r="AA77" s="238"/>
      <c r="AB77" s="238"/>
    </row>
    <row r="78" spans="1:28">
      <c r="A78" s="224" t="s">
        <v>1273</v>
      </c>
      <c r="B78" s="239">
        <f t="shared" si="30"/>
        <v>0</v>
      </c>
      <c r="C78" s="240">
        <f t="shared" si="36"/>
        <v>0</v>
      </c>
      <c r="D78" s="238"/>
      <c r="E78" s="238"/>
      <c r="F78" s="238"/>
      <c r="G78" s="238"/>
      <c r="H78" s="238"/>
      <c r="I78" s="238"/>
      <c r="J78" s="238"/>
      <c r="K78" s="238"/>
      <c r="L78" s="238"/>
      <c r="M78" s="238"/>
      <c r="N78" s="238"/>
      <c r="O78" s="238"/>
      <c r="P78" s="238"/>
      <c r="Q78" s="238"/>
      <c r="R78" s="238"/>
      <c r="S78" s="238"/>
      <c r="T78" s="245">
        <f t="shared" si="34"/>
        <v>0</v>
      </c>
      <c r="U78" s="238"/>
      <c r="V78" s="238"/>
      <c r="W78" s="238"/>
      <c r="X78" s="238"/>
      <c r="Y78" s="238"/>
      <c r="Z78" s="238"/>
      <c r="AA78" s="238"/>
      <c r="AB78" s="238"/>
    </row>
    <row r="79" spans="1:28">
      <c r="A79" s="216" t="s">
        <v>1274</v>
      </c>
      <c r="B79" s="241">
        <f t="shared" si="30"/>
        <v>0</v>
      </c>
      <c r="C79" s="240">
        <f t="shared" si="36"/>
        <v>0</v>
      </c>
      <c r="D79" s="241">
        <f t="shared" ref="D79:S79" si="37">D80+D81</f>
        <v>0</v>
      </c>
      <c r="E79" s="241">
        <f t="shared" si="37"/>
        <v>0</v>
      </c>
      <c r="F79" s="241">
        <f t="shared" si="37"/>
        <v>0</v>
      </c>
      <c r="G79" s="241">
        <f t="shared" si="37"/>
        <v>0</v>
      </c>
      <c r="H79" s="241">
        <f t="shared" si="37"/>
        <v>0</v>
      </c>
      <c r="I79" s="241">
        <f t="shared" si="37"/>
        <v>0</v>
      </c>
      <c r="J79" s="241">
        <f t="shared" si="37"/>
        <v>0</v>
      </c>
      <c r="K79" s="241">
        <f t="shared" si="37"/>
        <v>0</v>
      </c>
      <c r="L79" s="241">
        <f t="shared" si="37"/>
        <v>0</v>
      </c>
      <c r="M79" s="241">
        <f t="shared" si="37"/>
        <v>0</v>
      </c>
      <c r="N79" s="241">
        <f t="shared" si="37"/>
        <v>0</v>
      </c>
      <c r="O79" s="241">
        <f t="shared" si="37"/>
        <v>0</v>
      </c>
      <c r="P79" s="241">
        <f t="shared" si="37"/>
        <v>0</v>
      </c>
      <c r="Q79" s="241">
        <f t="shared" si="37"/>
        <v>0</v>
      </c>
      <c r="R79" s="241">
        <f t="shared" si="37"/>
        <v>0</v>
      </c>
      <c r="S79" s="241">
        <f t="shared" si="37"/>
        <v>0</v>
      </c>
      <c r="T79" s="240">
        <f t="shared" si="34"/>
        <v>0</v>
      </c>
      <c r="U79" s="241">
        <f t="shared" ref="U79:AB79" si="38">U80+U81</f>
        <v>0</v>
      </c>
      <c r="V79" s="241">
        <f t="shared" si="38"/>
        <v>0</v>
      </c>
      <c r="W79" s="241">
        <f t="shared" si="38"/>
        <v>0</v>
      </c>
      <c r="X79" s="241">
        <f t="shared" si="38"/>
        <v>0</v>
      </c>
      <c r="Y79" s="241">
        <f t="shared" si="38"/>
        <v>0</v>
      </c>
      <c r="Z79" s="241">
        <f t="shared" si="38"/>
        <v>0</v>
      </c>
      <c r="AA79" s="248">
        <f t="shared" si="38"/>
        <v>0</v>
      </c>
      <c r="AB79" s="241">
        <f t="shared" si="38"/>
        <v>0</v>
      </c>
    </row>
    <row r="80" spans="1:28">
      <c r="A80" s="224" t="s">
        <v>1275</v>
      </c>
      <c r="B80" s="239">
        <f t="shared" si="30"/>
        <v>0</v>
      </c>
      <c r="C80" s="240">
        <f t="shared" si="36"/>
        <v>0</v>
      </c>
      <c r="D80" s="238"/>
      <c r="E80" s="238"/>
      <c r="F80" s="238"/>
      <c r="G80" s="238"/>
      <c r="H80" s="238"/>
      <c r="I80" s="238"/>
      <c r="J80" s="238"/>
      <c r="K80" s="238"/>
      <c r="L80" s="238"/>
      <c r="M80" s="238"/>
      <c r="N80" s="238"/>
      <c r="O80" s="238"/>
      <c r="P80" s="238"/>
      <c r="Q80" s="238"/>
      <c r="R80" s="238"/>
      <c r="S80" s="238"/>
      <c r="T80" s="245">
        <f t="shared" si="34"/>
        <v>0</v>
      </c>
      <c r="U80" s="238"/>
      <c r="V80" s="238"/>
      <c r="W80" s="238"/>
      <c r="X80" s="238"/>
      <c r="Y80" s="238"/>
      <c r="Z80" s="238"/>
      <c r="AA80" s="238"/>
      <c r="AB80" s="238"/>
    </row>
    <row r="81" spans="1:28">
      <c r="A81" s="224" t="s">
        <v>1236</v>
      </c>
      <c r="B81" s="239">
        <f t="shared" si="30"/>
        <v>0</v>
      </c>
      <c r="C81" s="240">
        <f t="shared" si="36"/>
        <v>0</v>
      </c>
      <c r="D81" s="239">
        <f t="shared" ref="D81:S81" si="39">SUM(D82:D86)</f>
        <v>0</v>
      </c>
      <c r="E81" s="239">
        <f t="shared" si="39"/>
        <v>0</v>
      </c>
      <c r="F81" s="239">
        <f t="shared" si="39"/>
        <v>0</v>
      </c>
      <c r="G81" s="239">
        <f t="shared" si="39"/>
        <v>0</v>
      </c>
      <c r="H81" s="239">
        <f t="shared" si="39"/>
        <v>0</v>
      </c>
      <c r="I81" s="239">
        <f t="shared" si="39"/>
        <v>0</v>
      </c>
      <c r="J81" s="239">
        <f t="shared" si="39"/>
        <v>0</v>
      </c>
      <c r="K81" s="239">
        <f t="shared" si="39"/>
        <v>0</v>
      </c>
      <c r="L81" s="239">
        <f t="shared" si="39"/>
        <v>0</v>
      </c>
      <c r="M81" s="239">
        <f t="shared" si="39"/>
        <v>0</v>
      </c>
      <c r="N81" s="239">
        <f t="shared" si="39"/>
        <v>0</v>
      </c>
      <c r="O81" s="239">
        <f t="shared" si="39"/>
        <v>0</v>
      </c>
      <c r="P81" s="239">
        <f t="shared" si="39"/>
        <v>0</v>
      </c>
      <c r="Q81" s="239">
        <f t="shared" si="39"/>
        <v>0</v>
      </c>
      <c r="R81" s="239">
        <f t="shared" si="39"/>
        <v>0</v>
      </c>
      <c r="S81" s="239">
        <f t="shared" si="39"/>
        <v>0</v>
      </c>
      <c r="T81" s="240">
        <f t="shared" si="34"/>
        <v>0</v>
      </c>
      <c r="U81" s="239">
        <f t="shared" ref="U81:AB81" si="40">SUM(U82:U86)</f>
        <v>0</v>
      </c>
      <c r="V81" s="239">
        <f t="shared" si="40"/>
        <v>0</v>
      </c>
      <c r="W81" s="239">
        <f t="shared" si="40"/>
        <v>0</v>
      </c>
      <c r="X81" s="239">
        <f t="shared" si="40"/>
        <v>0</v>
      </c>
      <c r="Y81" s="239">
        <f t="shared" si="40"/>
        <v>0</v>
      </c>
      <c r="Z81" s="239">
        <f t="shared" si="40"/>
        <v>0</v>
      </c>
      <c r="AA81" s="249">
        <f t="shared" si="40"/>
        <v>0</v>
      </c>
      <c r="AB81" s="239">
        <f t="shared" si="40"/>
        <v>0</v>
      </c>
    </row>
    <row r="82" spans="1:28">
      <c r="A82" s="224" t="s">
        <v>1276</v>
      </c>
      <c r="B82" s="239">
        <f t="shared" si="30"/>
        <v>0</v>
      </c>
      <c r="C82" s="240">
        <f t="shared" si="36"/>
        <v>0</v>
      </c>
      <c r="D82" s="238"/>
      <c r="E82" s="238"/>
      <c r="F82" s="238"/>
      <c r="G82" s="238"/>
      <c r="H82" s="238"/>
      <c r="I82" s="238"/>
      <c r="J82" s="238"/>
      <c r="K82" s="238"/>
      <c r="L82" s="238"/>
      <c r="M82" s="238"/>
      <c r="N82" s="238"/>
      <c r="O82" s="238"/>
      <c r="P82" s="238"/>
      <c r="Q82" s="238"/>
      <c r="R82" s="238"/>
      <c r="S82" s="238"/>
      <c r="T82" s="245">
        <f t="shared" si="34"/>
        <v>0</v>
      </c>
      <c r="U82" s="238"/>
      <c r="V82" s="238"/>
      <c r="W82" s="238"/>
      <c r="X82" s="238"/>
      <c r="Y82" s="238"/>
      <c r="Z82" s="238"/>
      <c r="AA82" s="238"/>
      <c r="AB82" s="238"/>
    </row>
    <row r="83" spans="1:28">
      <c r="A83" s="224" t="s">
        <v>1277</v>
      </c>
      <c r="B83" s="239">
        <f t="shared" si="30"/>
        <v>0</v>
      </c>
      <c r="C83" s="240">
        <f t="shared" si="36"/>
        <v>0</v>
      </c>
      <c r="D83" s="238"/>
      <c r="E83" s="238"/>
      <c r="F83" s="238"/>
      <c r="G83" s="238"/>
      <c r="H83" s="238"/>
      <c r="I83" s="238"/>
      <c r="J83" s="238"/>
      <c r="K83" s="238"/>
      <c r="L83" s="238"/>
      <c r="M83" s="238"/>
      <c r="N83" s="238"/>
      <c r="O83" s="238"/>
      <c r="P83" s="238"/>
      <c r="Q83" s="238"/>
      <c r="R83" s="238"/>
      <c r="S83" s="238"/>
      <c r="T83" s="245">
        <f t="shared" si="34"/>
        <v>0</v>
      </c>
      <c r="U83" s="238"/>
      <c r="V83" s="238"/>
      <c r="W83" s="238"/>
      <c r="X83" s="238"/>
      <c r="Y83" s="238"/>
      <c r="Z83" s="238"/>
      <c r="AA83" s="238"/>
      <c r="AB83" s="238"/>
    </row>
    <row r="84" spans="1:28">
      <c r="A84" s="224" t="s">
        <v>1278</v>
      </c>
      <c r="B84" s="239">
        <f t="shared" si="30"/>
        <v>0</v>
      </c>
      <c r="C84" s="240">
        <f t="shared" si="36"/>
        <v>0</v>
      </c>
      <c r="D84" s="238"/>
      <c r="E84" s="238"/>
      <c r="F84" s="238"/>
      <c r="G84" s="238"/>
      <c r="H84" s="238"/>
      <c r="I84" s="238"/>
      <c r="J84" s="238"/>
      <c r="K84" s="238"/>
      <c r="L84" s="238"/>
      <c r="M84" s="238"/>
      <c r="N84" s="238"/>
      <c r="O84" s="238"/>
      <c r="P84" s="238"/>
      <c r="Q84" s="238"/>
      <c r="R84" s="238"/>
      <c r="S84" s="238"/>
      <c r="T84" s="245">
        <f t="shared" si="34"/>
        <v>0</v>
      </c>
      <c r="U84" s="238"/>
      <c r="V84" s="238"/>
      <c r="W84" s="238"/>
      <c r="X84" s="238"/>
      <c r="Y84" s="238"/>
      <c r="Z84" s="238"/>
      <c r="AA84" s="238"/>
      <c r="AB84" s="238"/>
    </row>
    <row r="85" spans="1:28">
      <c r="A85" s="224" t="s">
        <v>1279</v>
      </c>
      <c r="B85" s="239">
        <f t="shared" si="30"/>
        <v>0</v>
      </c>
      <c r="C85" s="240">
        <f t="shared" si="36"/>
        <v>0</v>
      </c>
      <c r="D85" s="238"/>
      <c r="E85" s="238"/>
      <c r="F85" s="238"/>
      <c r="G85" s="238"/>
      <c r="H85" s="238"/>
      <c r="I85" s="238"/>
      <c r="J85" s="238"/>
      <c r="K85" s="238"/>
      <c r="L85" s="238"/>
      <c r="M85" s="238"/>
      <c r="N85" s="238"/>
      <c r="O85" s="238"/>
      <c r="P85" s="238"/>
      <c r="Q85" s="238"/>
      <c r="R85" s="238"/>
      <c r="S85" s="238"/>
      <c r="T85" s="245">
        <f t="shared" si="34"/>
        <v>0</v>
      </c>
      <c r="U85" s="238"/>
      <c r="V85" s="238"/>
      <c r="W85" s="238"/>
      <c r="X85" s="238"/>
      <c r="Y85" s="238"/>
      <c r="Z85" s="238"/>
      <c r="AA85" s="238"/>
      <c r="AB85" s="238"/>
    </row>
    <row r="86" spans="1:28">
      <c r="A86" s="224" t="s">
        <v>1280</v>
      </c>
      <c r="B86" s="239">
        <f t="shared" si="30"/>
        <v>0</v>
      </c>
      <c r="C86" s="240">
        <f t="shared" si="36"/>
        <v>0</v>
      </c>
      <c r="D86" s="238"/>
      <c r="E86" s="238"/>
      <c r="F86" s="238"/>
      <c r="G86" s="238"/>
      <c r="H86" s="238"/>
      <c r="I86" s="238"/>
      <c r="J86" s="238"/>
      <c r="K86" s="238"/>
      <c r="L86" s="238"/>
      <c r="M86" s="238"/>
      <c r="N86" s="238"/>
      <c r="O86" s="238"/>
      <c r="P86" s="238"/>
      <c r="Q86" s="238"/>
      <c r="R86" s="238"/>
      <c r="S86" s="238"/>
      <c r="T86" s="245">
        <f t="shared" si="34"/>
        <v>0</v>
      </c>
      <c r="U86" s="238"/>
      <c r="V86" s="238"/>
      <c r="W86" s="238"/>
      <c r="X86" s="238"/>
      <c r="Y86" s="238"/>
      <c r="Z86" s="238"/>
      <c r="AA86" s="238"/>
      <c r="AB86" s="238"/>
    </row>
    <row r="87" spans="1:28">
      <c r="A87" s="216" t="s">
        <v>1281</v>
      </c>
      <c r="B87" s="241">
        <f t="shared" si="30"/>
        <v>0</v>
      </c>
      <c r="C87" s="240">
        <f t="shared" si="36"/>
        <v>0</v>
      </c>
      <c r="D87" s="241">
        <f t="shared" ref="D87:S87" si="41">D88+D89</f>
        <v>0</v>
      </c>
      <c r="E87" s="241">
        <f t="shared" si="41"/>
        <v>0</v>
      </c>
      <c r="F87" s="241">
        <f t="shared" si="41"/>
        <v>0</v>
      </c>
      <c r="G87" s="241">
        <f t="shared" si="41"/>
        <v>0</v>
      </c>
      <c r="H87" s="241">
        <f t="shared" si="41"/>
        <v>0</v>
      </c>
      <c r="I87" s="241">
        <f t="shared" si="41"/>
        <v>0</v>
      </c>
      <c r="J87" s="241">
        <f t="shared" si="41"/>
        <v>0</v>
      </c>
      <c r="K87" s="241">
        <f t="shared" si="41"/>
        <v>0</v>
      </c>
      <c r="L87" s="241">
        <f t="shared" si="41"/>
        <v>0</v>
      </c>
      <c r="M87" s="241">
        <f t="shared" si="41"/>
        <v>0</v>
      </c>
      <c r="N87" s="241">
        <f t="shared" si="41"/>
        <v>0</v>
      </c>
      <c r="O87" s="241">
        <f t="shared" si="41"/>
        <v>0</v>
      </c>
      <c r="P87" s="241">
        <f t="shared" si="41"/>
        <v>0</v>
      </c>
      <c r="Q87" s="241">
        <f t="shared" si="41"/>
        <v>0</v>
      </c>
      <c r="R87" s="241">
        <f t="shared" si="41"/>
        <v>0</v>
      </c>
      <c r="S87" s="241">
        <f t="shared" si="41"/>
        <v>0</v>
      </c>
      <c r="T87" s="240">
        <f t="shared" si="34"/>
        <v>0</v>
      </c>
      <c r="U87" s="241">
        <f t="shared" ref="U87:AB87" si="42">U88+U89</f>
        <v>0</v>
      </c>
      <c r="V87" s="241">
        <f t="shared" si="42"/>
        <v>0</v>
      </c>
      <c r="W87" s="241">
        <f t="shared" si="42"/>
        <v>0</v>
      </c>
      <c r="X87" s="241">
        <f t="shared" si="42"/>
        <v>0</v>
      </c>
      <c r="Y87" s="241">
        <f t="shared" si="42"/>
        <v>0</v>
      </c>
      <c r="Z87" s="241">
        <f t="shared" si="42"/>
        <v>0</v>
      </c>
      <c r="AA87" s="248">
        <f t="shared" si="42"/>
        <v>0</v>
      </c>
      <c r="AB87" s="241">
        <f t="shared" si="42"/>
        <v>0</v>
      </c>
    </row>
    <row r="88" spans="1:28">
      <c r="A88" s="224" t="s">
        <v>1282</v>
      </c>
      <c r="B88" s="239">
        <f t="shared" si="30"/>
        <v>0</v>
      </c>
      <c r="C88" s="240">
        <f t="shared" si="36"/>
        <v>0</v>
      </c>
      <c r="D88" s="238"/>
      <c r="E88" s="238"/>
      <c r="F88" s="238"/>
      <c r="G88" s="238"/>
      <c r="H88" s="238"/>
      <c r="I88" s="238"/>
      <c r="J88" s="238"/>
      <c r="K88" s="238"/>
      <c r="L88" s="238"/>
      <c r="M88" s="238"/>
      <c r="N88" s="238"/>
      <c r="O88" s="238"/>
      <c r="P88" s="238"/>
      <c r="Q88" s="238"/>
      <c r="R88" s="238"/>
      <c r="S88" s="238"/>
      <c r="T88" s="245">
        <f t="shared" si="34"/>
        <v>0</v>
      </c>
      <c r="U88" s="238"/>
      <c r="V88" s="238"/>
      <c r="W88" s="238"/>
      <c r="X88" s="238"/>
      <c r="Y88" s="238"/>
      <c r="Z88" s="238"/>
      <c r="AA88" s="238"/>
      <c r="AB88" s="238"/>
    </row>
    <row r="89" spans="1:28">
      <c r="A89" s="224" t="s">
        <v>1212</v>
      </c>
      <c r="B89" s="239">
        <f t="shared" si="30"/>
        <v>0</v>
      </c>
      <c r="C89" s="240">
        <f t="shared" si="36"/>
        <v>0</v>
      </c>
      <c r="D89" s="239">
        <f t="shared" ref="D89:S89" si="43">SUM(D90:D97)</f>
        <v>0</v>
      </c>
      <c r="E89" s="239">
        <f t="shared" si="43"/>
        <v>0</v>
      </c>
      <c r="F89" s="239">
        <f t="shared" si="43"/>
        <v>0</v>
      </c>
      <c r="G89" s="239">
        <f t="shared" si="43"/>
        <v>0</v>
      </c>
      <c r="H89" s="239">
        <f t="shared" si="43"/>
        <v>0</v>
      </c>
      <c r="I89" s="239">
        <f t="shared" si="43"/>
        <v>0</v>
      </c>
      <c r="J89" s="239">
        <f t="shared" si="43"/>
        <v>0</v>
      </c>
      <c r="K89" s="239">
        <f t="shared" si="43"/>
        <v>0</v>
      </c>
      <c r="L89" s="239">
        <f t="shared" si="43"/>
        <v>0</v>
      </c>
      <c r="M89" s="239">
        <f t="shared" si="43"/>
        <v>0</v>
      </c>
      <c r="N89" s="239">
        <f t="shared" si="43"/>
        <v>0</v>
      </c>
      <c r="O89" s="239">
        <f t="shared" si="43"/>
        <v>0</v>
      </c>
      <c r="P89" s="239">
        <f t="shared" si="43"/>
        <v>0</v>
      </c>
      <c r="Q89" s="239">
        <f t="shared" si="43"/>
        <v>0</v>
      </c>
      <c r="R89" s="239">
        <f t="shared" si="43"/>
        <v>0</v>
      </c>
      <c r="S89" s="239">
        <f t="shared" si="43"/>
        <v>0</v>
      </c>
      <c r="T89" s="240">
        <f t="shared" si="34"/>
        <v>0</v>
      </c>
      <c r="U89" s="239">
        <f t="shared" ref="U89:AB89" si="44">SUM(U90:U97)</f>
        <v>0</v>
      </c>
      <c r="V89" s="239">
        <f t="shared" si="44"/>
        <v>0</v>
      </c>
      <c r="W89" s="239">
        <f t="shared" si="44"/>
        <v>0</v>
      </c>
      <c r="X89" s="239">
        <f t="shared" si="44"/>
        <v>0</v>
      </c>
      <c r="Y89" s="239">
        <f t="shared" si="44"/>
        <v>0</v>
      </c>
      <c r="Z89" s="239">
        <f t="shared" si="44"/>
        <v>0</v>
      </c>
      <c r="AA89" s="249">
        <f t="shared" si="44"/>
        <v>0</v>
      </c>
      <c r="AB89" s="239">
        <f t="shared" si="44"/>
        <v>0</v>
      </c>
    </row>
    <row r="90" spans="1:28">
      <c r="A90" s="224" t="s">
        <v>1283</v>
      </c>
      <c r="B90" s="239">
        <f t="shared" si="30"/>
        <v>0</v>
      </c>
      <c r="C90" s="240">
        <f t="shared" si="36"/>
        <v>0</v>
      </c>
      <c r="D90" s="238"/>
      <c r="E90" s="238"/>
      <c r="F90" s="238"/>
      <c r="G90" s="238"/>
      <c r="H90" s="238"/>
      <c r="I90" s="238"/>
      <c r="J90" s="238"/>
      <c r="K90" s="238"/>
      <c r="L90" s="238"/>
      <c r="M90" s="238"/>
      <c r="N90" s="238"/>
      <c r="O90" s="238"/>
      <c r="P90" s="238"/>
      <c r="Q90" s="238"/>
      <c r="R90" s="238"/>
      <c r="S90" s="238"/>
      <c r="T90" s="245">
        <f t="shared" si="34"/>
        <v>0</v>
      </c>
      <c r="U90" s="238"/>
      <c r="V90" s="238"/>
      <c r="W90" s="238"/>
      <c r="X90" s="238"/>
      <c r="Y90" s="238"/>
      <c r="Z90" s="238"/>
      <c r="AA90" s="238"/>
      <c r="AB90" s="238"/>
    </row>
    <row r="91" spans="1:28">
      <c r="A91" s="224" t="s">
        <v>1284</v>
      </c>
      <c r="B91" s="239">
        <f t="shared" si="30"/>
        <v>0</v>
      </c>
      <c r="C91" s="240">
        <f t="shared" si="36"/>
        <v>0</v>
      </c>
      <c r="D91" s="238"/>
      <c r="E91" s="238"/>
      <c r="F91" s="238"/>
      <c r="G91" s="238"/>
      <c r="H91" s="238"/>
      <c r="I91" s="238"/>
      <c r="J91" s="238"/>
      <c r="K91" s="238"/>
      <c r="L91" s="238"/>
      <c r="M91" s="238"/>
      <c r="N91" s="238"/>
      <c r="O91" s="238"/>
      <c r="P91" s="238"/>
      <c r="Q91" s="238"/>
      <c r="R91" s="238"/>
      <c r="S91" s="238"/>
      <c r="T91" s="245">
        <f t="shared" si="34"/>
        <v>0</v>
      </c>
      <c r="U91" s="238"/>
      <c r="V91" s="238"/>
      <c r="W91" s="238"/>
      <c r="X91" s="238"/>
      <c r="Y91" s="238"/>
      <c r="Z91" s="238"/>
      <c r="AA91" s="238"/>
      <c r="AB91" s="238"/>
    </row>
    <row r="92" spans="1:28">
      <c r="A92" s="224" t="s">
        <v>1285</v>
      </c>
      <c r="B92" s="239">
        <f t="shared" si="30"/>
        <v>0</v>
      </c>
      <c r="C92" s="240">
        <f t="shared" si="36"/>
        <v>0</v>
      </c>
      <c r="D92" s="238"/>
      <c r="E92" s="238"/>
      <c r="F92" s="238"/>
      <c r="G92" s="238"/>
      <c r="H92" s="238"/>
      <c r="I92" s="238"/>
      <c r="J92" s="238"/>
      <c r="K92" s="238"/>
      <c r="L92" s="238"/>
      <c r="M92" s="238"/>
      <c r="N92" s="238"/>
      <c r="O92" s="238"/>
      <c r="P92" s="238"/>
      <c r="Q92" s="238"/>
      <c r="R92" s="238"/>
      <c r="S92" s="238"/>
      <c r="T92" s="245">
        <f t="shared" si="34"/>
        <v>0</v>
      </c>
      <c r="U92" s="238"/>
      <c r="V92" s="238"/>
      <c r="W92" s="238"/>
      <c r="X92" s="238"/>
      <c r="Y92" s="238"/>
      <c r="Z92" s="238"/>
      <c r="AA92" s="238"/>
      <c r="AB92" s="238"/>
    </row>
    <row r="93" spans="1:28">
      <c r="A93" s="224" t="s">
        <v>1286</v>
      </c>
      <c r="B93" s="239">
        <f t="shared" si="30"/>
        <v>0</v>
      </c>
      <c r="C93" s="240">
        <f t="shared" si="36"/>
        <v>0</v>
      </c>
      <c r="D93" s="238"/>
      <c r="E93" s="238"/>
      <c r="F93" s="238"/>
      <c r="G93" s="238"/>
      <c r="H93" s="238"/>
      <c r="I93" s="238"/>
      <c r="J93" s="238"/>
      <c r="K93" s="238"/>
      <c r="L93" s="238"/>
      <c r="M93" s="238"/>
      <c r="N93" s="238"/>
      <c r="O93" s="238"/>
      <c r="P93" s="238"/>
      <c r="Q93" s="238"/>
      <c r="R93" s="238"/>
      <c r="S93" s="238"/>
      <c r="T93" s="245">
        <f t="shared" si="34"/>
        <v>0</v>
      </c>
      <c r="U93" s="238"/>
      <c r="V93" s="238"/>
      <c r="W93" s="238"/>
      <c r="X93" s="238"/>
      <c r="Y93" s="238"/>
      <c r="Z93" s="238"/>
      <c r="AA93" s="238"/>
      <c r="AB93" s="238"/>
    </row>
    <row r="94" spans="1:28">
      <c r="A94" s="224" t="s">
        <v>1287</v>
      </c>
      <c r="B94" s="239">
        <f t="shared" si="30"/>
        <v>0</v>
      </c>
      <c r="C94" s="240">
        <f t="shared" si="36"/>
        <v>0</v>
      </c>
      <c r="D94" s="238"/>
      <c r="E94" s="238"/>
      <c r="F94" s="238"/>
      <c r="G94" s="238"/>
      <c r="H94" s="238"/>
      <c r="I94" s="238"/>
      <c r="J94" s="238"/>
      <c r="K94" s="238"/>
      <c r="L94" s="238"/>
      <c r="M94" s="238"/>
      <c r="N94" s="238"/>
      <c r="O94" s="238"/>
      <c r="P94" s="238"/>
      <c r="Q94" s="238"/>
      <c r="R94" s="238"/>
      <c r="S94" s="238"/>
      <c r="T94" s="245">
        <f t="shared" si="34"/>
        <v>0</v>
      </c>
      <c r="U94" s="238"/>
      <c r="V94" s="238"/>
      <c r="W94" s="238"/>
      <c r="X94" s="238"/>
      <c r="Y94" s="238"/>
      <c r="Z94" s="238"/>
      <c r="AA94" s="238"/>
      <c r="AB94" s="238"/>
    </row>
    <row r="95" spans="1:28">
      <c r="A95" s="224" t="s">
        <v>1288</v>
      </c>
      <c r="B95" s="239">
        <f t="shared" si="30"/>
        <v>0</v>
      </c>
      <c r="C95" s="240">
        <f t="shared" si="36"/>
        <v>0</v>
      </c>
      <c r="D95" s="238"/>
      <c r="E95" s="238"/>
      <c r="F95" s="238"/>
      <c r="G95" s="238"/>
      <c r="H95" s="238"/>
      <c r="I95" s="238"/>
      <c r="J95" s="238"/>
      <c r="K95" s="238"/>
      <c r="L95" s="238"/>
      <c r="M95" s="238"/>
      <c r="N95" s="238"/>
      <c r="O95" s="238"/>
      <c r="P95" s="238"/>
      <c r="Q95" s="238"/>
      <c r="R95" s="238"/>
      <c r="S95" s="238"/>
      <c r="T95" s="245">
        <f t="shared" si="34"/>
        <v>0</v>
      </c>
      <c r="U95" s="238"/>
      <c r="V95" s="238"/>
      <c r="W95" s="238"/>
      <c r="X95" s="238"/>
      <c r="Y95" s="238"/>
      <c r="Z95" s="238"/>
      <c r="AA95" s="238"/>
      <c r="AB95" s="238"/>
    </row>
    <row r="96" spans="1:28">
      <c r="A96" s="224" t="s">
        <v>1289</v>
      </c>
      <c r="B96" s="239">
        <f t="shared" si="30"/>
        <v>0</v>
      </c>
      <c r="C96" s="240">
        <f t="shared" si="36"/>
        <v>0</v>
      </c>
      <c r="D96" s="238"/>
      <c r="E96" s="238"/>
      <c r="F96" s="238"/>
      <c r="G96" s="238"/>
      <c r="H96" s="238"/>
      <c r="I96" s="238"/>
      <c r="J96" s="238"/>
      <c r="K96" s="238"/>
      <c r="L96" s="238"/>
      <c r="M96" s="238"/>
      <c r="N96" s="238"/>
      <c r="O96" s="238"/>
      <c r="P96" s="238"/>
      <c r="Q96" s="238"/>
      <c r="R96" s="238"/>
      <c r="S96" s="238"/>
      <c r="T96" s="245">
        <f t="shared" si="34"/>
        <v>0</v>
      </c>
      <c r="U96" s="238"/>
      <c r="V96" s="238"/>
      <c r="W96" s="238"/>
      <c r="X96" s="238"/>
      <c r="Y96" s="238"/>
      <c r="Z96" s="238"/>
      <c r="AA96" s="238"/>
      <c r="AB96" s="238"/>
    </row>
    <row r="97" spans="1:28">
      <c r="A97" s="224" t="s">
        <v>1290</v>
      </c>
      <c r="B97" s="239">
        <f t="shared" si="30"/>
        <v>0</v>
      </c>
      <c r="C97" s="240">
        <f t="shared" si="36"/>
        <v>0</v>
      </c>
      <c r="D97" s="238"/>
      <c r="E97" s="238"/>
      <c r="F97" s="238"/>
      <c r="G97" s="238"/>
      <c r="H97" s="238"/>
      <c r="I97" s="238"/>
      <c r="J97" s="238"/>
      <c r="K97" s="238"/>
      <c r="L97" s="238"/>
      <c r="M97" s="238"/>
      <c r="N97" s="238"/>
      <c r="O97" s="238"/>
      <c r="P97" s="238"/>
      <c r="Q97" s="238"/>
      <c r="R97" s="238"/>
      <c r="S97" s="238"/>
      <c r="T97" s="245">
        <f t="shared" si="34"/>
        <v>0</v>
      </c>
      <c r="U97" s="238"/>
      <c r="V97" s="238"/>
      <c r="W97" s="238"/>
      <c r="X97" s="238"/>
      <c r="Y97" s="238"/>
      <c r="Z97" s="238"/>
      <c r="AA97" s="238"/>
      <c r="AB97" s="238"/>
    </row>
    <row r="98" spans="1:28">
      <c r="A98" s="216" t="s">
        <v>1291</v>
      </c>
      <c r="B98" s="241">
        <f t="shared" si="30"/>
        <v>0</v>
      </c>
      <c r="C98" s="240">
        <f t="shared" si="36"/>
        <v>0</v>
      </c>
      <c r="D98" s="241">
        <f t="shared" ref="D98:S98" si="45">D99</f>
        <v>0</v>
      </c>
      <c r="E98" s="241">
        <f t="shared" si="45"/>
        <v>0</v>
      </c>
      <c r="F98" s="241">
        <f t="shared" si="45"/>
        <v>0</v>
      </c>
      <c r="G98" s="241">
        <f t="shared" si="45"/>
        <v>0</v>
      </c>
      <c r="H98" s="241">
        <f t="shared" si="45"/>
        <v>0</v>
      </c>
      <c r="I98" s="241">
        <f t="shared" si="45"/>
        <v>0</v>
      </c>
      <c r="J98" s="241">
        <f t="shared" si="45"/>
        <v>0</v>
      </c>
      <c r="K98" s="241">
        <f t="shared" si="45"/>
        <v>0</v>
      </c>
      <c r="L98" s="241">
        <f t="shared" si="45"/>
        <v>0</v>
      </c>
      <c r="M98" s="241">
        <f t="shared" si="45"/>
        <v>0</v>
      </c>
      <c r="N98" s="241">
        <f t="shared" si="45"/>
        <v>0</v>
      </c>
      <c r="O98" s="241">
        <f t="shared" si="45"/>
        <v>0</v>
      </c>
      <c r="P98" s="241">
        <f t="shared" si="45"/>
        <v>0</v>
      </c>
      <c r="Q98" s="241">
        <f t="shared" si="45"/>
        <v>0</v>
      </c>
      <c r="R98" s="241">
        <f t="shared" si="45"/>
        <v>0</v>
      </c>
      <c r="S98" s="241">
        <f t="shared" si="45"/>
        <v>0</v>
      </c>
      <c r="T98" s="240">
        <f t="shared" si="34"/>
        <v>0</v>
      </c>
      <c r="U98" s="241">
        <f t="shared" ref="U98:AB98" si="46">U99</f>
        <v>0</v>
      </c>
      <c r="V98" s="241">
        <f t="shared" si="46"/>
        <v>0</v>
      </c>
      <c r="W98" s="241">
        <f t="shared" si="46"/>
        <v>0</v>
      </c>
      <c r="X98" s="241">
        <f t="shared" si="46"/>
        <v>0</v>
      </c>
      <c r="Y98" s="241">
        <f t="shared" si="46"/>
        <v>0</v>
      </c>
      <c r="Z98" s="241">
        <f t="shared" si="46"/>
        <v>0</v>
      </c>
      <c r="AA98" s="248">
        <f t="shared" si="46"/>
        <v>0</v>
      </c>
      <c r="AB98" s="241">
        <f t="shared" si="46"/>
        <v>0</v>
      </c>
    </row>
    <row r="99" spans="1:28">
      <c r="A99" s="224" t="s">
        <v>1292</v>
      </c>
      <c r="B99" s="239">
        <f t="shared" si="30"/>
        <v>0</v>
      </c>
      <c r="C99" s="240">
        <f t="shared" si="36"/>
        <v>0</v>
      </c>
      <c r="D99" s="238"/>
      <c r="E99" s="238"/>
      <c r="F99" s="238"/>
      <c r="G99" s="238"/>
      <c r="H99" s="238"/>
      <c r="I99" s="238"/>
      <c r="J99" s="238"/>
      <c r="K99" s="238"/>
      <c r="L99" s="238"/>
      <c r="M99" s="238"/>
      <c r="N99" s="238"/>
      <c r="O99" s="238"/>
      <c r="P99" s="238"/>
      <c r="Q99" s="238"/>
      <c r="R99" s="238"/>
      <c r="S99" s="238"/>
      <c r="T99" s="245">
        <f t="shared" si="34"/>
        <v>0</v>
      </c>
      <c r="U99" s="238"/>
      <c r="V99" s="238"/>
      <c r="W99" s="238"/>
      <c r="X99" s="238"/>
      <c r="Y99" s="238"/>
      <c r="Z99" s="238"/>
      <c r="AA99" s="238"/>
      <c r="AB99" s="238"/>
    </row>
    <row r="100" spans="1:28">
      <c r="A100" s="250"/>
      <c r="B100" s="250"/>
      <c r="C100" s="250"/>
      <c r="D100" s="250"/>
      <c r="E100" s="250"/>
      <c r="F100" s="250"/>
      <c r="G100" s="250"/>
      <c r="H100" s="250"/>
      <c r="I100" s="250"/>
      <c r="J100" s="250"/>
      <c r="K100" s="250"/>
      <c r="L100" s="250"/>
      <c r="M100" s="250"/>
      <c r="N100" s="250"/>
      <c r="O100" s="250"/>
      <c r="P100" s="250"/>
      <c r="Q100" s="250"/>
      <c r="R100" s="250"/>
      <c r="S100" s="250"/>
      <c r="T100" s="250"/>
      <c r="U100" s="250"/>
      <c r="V100" s="250"/>
      <c r="W100" s="250"/>
      <c r="X100" s="250"/>
      <c r="Y100" s="250"/>
      <c r="Z100" s="250"/>
      <c r="AA100" s="252"/>
      <c r="AB100" s="250"/>
    </row>
    <row r="101" spans="1:28">
      <c r="A101" s="251" t="s">
        <v>1135</v>
      </c>
      <c r="B101" s="251">
        <f>B7-表一!C33</f>
        <v>0</v>
      </c>
      <c r="C101" s="251">
        <f>C7-表一!C5</f>
        <v>0</v>
      </c>
      <c r="D101" s="251">
        <f>D7-表一!C6</f>
        <v>0</v>
      </c>
      <c r="E101" s="251">
        <f>E7-表一!C7</f>
        <v>0</v>
      </c>
      <c r="F101" s="251">
        <f>F7-表一!C8</f>
        <v>0</v>
      </c>
      <c r="G101" s="251">
        <f>G7-表一!C9</f>
        <v>0</v>
      </c>
      <c r="H101" s="251">
        <f>H7-表一!C10</f>
        <v>0</v>
      </c>
      <c r="I101" s="251">
        <f>I7-表一!C11</f>
        <v>0</v>
      </c>
      <c r="J101" s="251">
        <f>J7-表一!C12</f>
        <v>0</v>
      </c>
      <c r="K101" s="251">
        <f>K7-表一!C13</f>
        <v>0</v>
      </c>
      <c r="L101" s="251">
        <f>L7-表一!C14</f>
        <v>0</v>
      </c>
      <c r="M101" s="251">
        <f>M7-表一!C15</f>
        <v>0</v>
      </c>
      <c r="N101" s="251">
        <f>N7-表一!C16</f>
        <v>0</v>
      </c>
      <c r="O101" s="251">
        <f>O7-表一!C17</f>
        <v>0</v>
      </c>
      <c r="P101" s="251">
        <f>P7-表一!C18</f>
        <v>0</v>
      </c>
      <c r="Q101" s="251">
        <f>Q7-表一!C19</f>
        <v>0</v>
      </c>
      <c r="R101" s="251">
        <f>R7-表一!C20</f>
        <v>0</v>
      </c>
      <c r="S101" s="251">
        <f>S7-表一!C21</f>
        <v>0</v>
      </c>
      <c r="T101" s="251">
        <f>T7-表一!C22</f>
        <v>0</v>
      </c>
      <c r="U101" s="251">
        <f>U7-表一!C23</f>
        <v>0</v>
      </c>
      <c r="V101" s="251">
        <f>V7-表一!C24</f>
        <v>0</v>
      </c>
      <c r="W101" s="251">
        <f>W7-表一!C25</f>
        <v>0</v>
      </c>
      <c r="X101" s="251">
        <f>X7-表一!C26</f>
        <v>0</v>
      </c>
      <c r="Y101" s="251">
        <f>Y7-表一!C27</f>
        <v>0</v>
      </c>
      <c r="Z101" s="251">
        <f>Z7-表一!C28</f>
        <v>0</v>
      </c>
      <c r="AA101" s="253">
        <f>AA7-表一!C29</f>
        <v>0</v>
      </c>
      <c r="AB101" s="251">
        <f>AB7-表一!C30</f>
        <v>0</v>
      </c>
    </row>
  </sheetData>
  <sheetProtection password="CC1D" sheet="1" objects="1"/>
  <mergeCells count="5">
    <mergeCell ref="A2:Z2"/>
    <mergeCell ref="C5:S5"/>
    <mergeCell ref="T5:AB5"/>
    <mergeCell ref="A4:A6"/>
    <mergeCell ref="B5:B6"/>
  </mergeCells>
  <phoneticPr fontId="19" type="noConversion"/>
  <printOptions horizontalCentered="1" verticalCentered="1"/>
  <pageMargins left="0.196527777777778" right="0.196527777777778" top="0.59027777777777801" bottom="0.47152777777777799" header="0.31388888888888899" footer="0.31388888888888899"/>
  <pageSetup paperSize="9" scale="77" orientation="landscape"/>
  <legacyDrawing r:id="rId1"/>
</worksheet>
</file>

<file path=xl/worksheets/sheet9.xml><?xml version="1.0" encoding="utf-8"?>
<worksheet xmlns="http://schemas.openxmlformats.org/spreadsheetml/2006/main" xmlns:r="http://schemas.openxmlformats.org/officeDocument/2006/relationships">
  <dimension ref="A1:AA101"/>
  <sheetViews>
    <sheetView showGridLines="0" showZeros="0" topLeftCell="A4" zoomScale="115" zoomScaleNormal="115" workbookViewId="0">
      <selection activeCell="Q18" sqref="Q18"/>
    </sheetView>
  </sheetViews>
  <sheetFormatPr defaultColWidth="5.75" defaultRowHeight="14.25"/>
  <cols>
    <col min="1" max="1" width="12" style="200" customWidth="1"/>
    <col min="2" max="2" width="7.5" style="200" customWidth="1"/>
    <col min="3" max="5" width="5.625" style="200" customWidth="1"/>
    <col min="6" max="6" width="5.75" style="200" customWidth="1"/>
    <col min="7" max="9" width="5.625" style="200" customWidth="1"/>
    <col min="10" max="15" width="5.375" style="200" customWidth="1"/>
    <col min="16" max="16" width="5.375" style="201" customWidth="1"/>
    <col min="17" max="26" width="5.375" style="200" customWidth="1"/>
    <col min="27" max="16384" width="5.75" style="200"/>
  </cols>
  <sheetData>
    <row r="1" spans="1:27">
      <c r="A1" s="99" t="s">
        <v>1293</v>
      </c>
    </row>
    <row r="2" spans="1:27" s="211" customFormat="1" ht="33.950000000000003" customHeight="1">
      <c r="A2" s="432" t="s">
        <v>1176</v>
      </c>
      <c r="B2" s="432" t="s">
        <v>1177</v>
      </c>
      <c r="C2" s="432"/>
      <c r="D2" s="432"/>
      <c r="E2" s="432"/>
      <c r="F2" s="432"/>
      <c r="G2" s="432"/>
      <c r="H2" s="432"/>
      <c r="I2" s="432"/>
      <c r="J2" s="432"/>
      <c r="K2" s="432"/>
      <c r="L2" s="432"/>
      <c r="M2" s="432"/>
      <c r="N2" s="432"/>
      <c r="O2" s="432"/>
      <c r="P2" s="432"/>
      <c r="Q2" s="432"/>
      <c r="R2" s="432"/>
      <c r="S2" s="432"/>
      <c r="T2" s="432"/>
      <c r="U2" s="432"/>
      <c r="V2" s="432"/>
      <c r="W2" s="432"/>
      <c r="X2" s="432"/>
      <c r="Y2" s="432"/>
      <c r="Z2" s="432"/>
      <c r="AA2" s="432"/>
    </row>
    <row r="3" spans="1:27" ht="17.100000000000001" customHeight="1">
      <c r="A3" s="185"/>
      <c r="B3" s="185" t="s">
        <v>0</v>
      </c>
      <c r="C3" s="185"/>
      <c r="D3" s="185"/>
      <c r="E3" s="185"/>
      <c r="F3" s="185"/>
      <c r="G3" s="185"/>
      <c r="H3" s="185"/>
      <c r="I3" s="185"/>
      <c r="J3" s="185"/>
      <c r="K3" s="185"/>
      <c r="L3" s="185"/>
      <c r="M3" s="185"/>
      <c r="N3" s="185"/>
      <c r="O3" s="185"/>
      <c r="P3" s="231"/>
      <c r="Q3" s="185"/>
      <c r="R3" s="185"/>
      <c r="S3" s="185"/>
      <c r="T3" s="185"/>
      <c r="U3" s="185"/>
      <c r="V3" s="185"/>
      <c r="W3" s="185"/>
      <c r="X3" s="185"/>
      <c r="Y3" s="185"/>
      <c r="Z3" s="185" t="s">
        <v>26</v>
      </c>
    </row>
    <row r="4" spans="1:27" ht="31.5" customHeight="1">
      <c r="A4" s="437" t="s">
        <v>1178</v>
      </c>
      <c r="B4" s="213" t="s">
        <v>1294</v>
      </c>
      <c r="C4" s="213"/>
      <c r="D4" s="213"/>
      <c r="E4" s="213"/>
      <c r="F4" s="213"/>
      <c r="G4" s="213"/>
      <c r="H4" s="213"/>
      <c r="I4" s="213"/>
      <c r="J4" s="213"/>
      <c r="K4" s="213"/>
      <c r="L4" s="213"/>
      <c r="M4" s="213"/>
      <c r="N4" s="213"/>
      <c r="O4" s="213"/>
      <c r="P4" s="232"/>
      <c r="Q4" s="213"/>
      <c r="R4" s="213"/>
      <c r="S4" s="213"/>
      <c r="T4" s="213"/>
      <c r="U4" s="213"/>
      <c r="V4" s="213"/>
      <c r="W4" s="213"/>
      <c r="X4" s="213"/>
      <c r="Y4" s="213"/>
      <c r="Z4" s="213"/>
    </row>
    <row r="5" spans="1:27" s="212" customFormat="1" ht="17.100000000000001" customHeight="1">
      <c r="A5" s="438"/>
      <c r="B5" s="440" t="s">
        <v>1295</v>
      </c>
      <c r="C5" s="442" t="s">
        <v>1296</v>
      </c>
      <c r="D5" s="442" t="s">
        <v>1297</v>
      </c>
      <c r="E5" s="442" t="s">
        <v>1298</v>
      </c>
      <c r="F5" s="442" t="s">
        <v>1299</v>
      </c>
      <c r="G5" s="442" t="s">
        <v>1300</v>
      </c>
      <c r="H5" s="442" t="s">
        <v>1301</v>
      </c>
      <c r="I5" s="442" t="s">
        <v>1302</v>
      </c>
      <c r="J5" s="442" t="s">
        <v>1303</v>
      </c>
      <c r="K5" s="442" t="s">
        <v>1304</v>
      </c>
      <c r="L5" s="442" t="s">
        <v>1305</v>
      </c>
      <c r="M5" s="442" t="s">
        <v>1306</v>
      </c>
      <c r="N5" s="442" t="s">
        <v>1307</v>
      </c>
      <c r="O5" s="442" t="s">
        <v>1308</v>
      </c>
      <c r="P5" s="442" t="s">
        <v>1309</v>
      </c>
      <c r="Q5" s="442" t="s">
        <v>1310</v>
      </c>
      <c r="R5" s="442" t="s">
        <v>1311</v>
      </c>
      <c r="S5" s="442" t="s">
        <v>1312</v>
      </c>
      <c r="T5" s="443" t="s">
        <v>1313</v>
      </c>
      <c r="U5" s="443" t="s">
        <v>1314</v>
      </c>
      <c r="V5" s="445" t="s">
        <v>1315</v>
      </c>
      <c r="W5" s="443" t="s">
        <v>1316</v>
      </c>
      <c r="X5" s="442" t="s">
        <v>1317</v>
      </c>
      <c r="Y5" s="442" t="s">
        <v>1318</v>
      </c>
      <c r="Z5" s="442" t="s">
        <v>1319</v>
      </c>
    </row>
    <row r="6" spans="1:27" s="212" customFormat="1" ht="72.75" customHeight="1">
      <c r="A6" s="439"/>
      <c r="B6" s="441"/>
      <c r="C6" s="442"/>
      <c r="D6" s="442" t="s">
        <v>1320</v>
      </c>
      <c r="E6" s="442" t="s">
        <v>1321</v>
      </c>
      <c r="F6" s="442"/>
      <c r="G6" s="442" t="s">
        <v>1322</v>
      </c>
      <c r="H6" s="442" t="s">
        <v>1323</v>
      </c>
      <c r="I6" s="442" t="s">
        <v>1324</v>
      </c>
      <c r="J6" s="442" t="s">
        <v>1325</v>
      </c>
      <c r="K6" s="442" t="s">
        <v>1326</v>
      </c>
      <c r="L6" s="442" t="s">
        <v>1327</v>
      </c>
      <c r="M6" s="442" t="s">
        <v>1328</v>
      </c>
      <c r="N6" s="442" t="s">
        <v>1329</v>
      </c>
      <c r="O6" s="442" t="s">
        <v>1330</v>
      </c>
      <c r="P6" s="442" t="s">
        <v>1331</v>
      </c>
      <c r="Q6" s="442" t="s">
        <v>1332</v>
      </c>
      <c r="R6" s="442" t="s">
        <v>1333</v>
      </c>
      <c r="S6" s="442" t="s">
        <v>1334</v>
      </c>
      <c r="T6" s="444"/>
      <c r="U6" s="444"/>
      <c r="V6" s="445" t="s">
        <v>1335</v>
      </c>
      <c r="W6" s="444"/>
      <c r="X6" s="442"/>
      <c r="Y6" s="442" t="s">
        <v>1336</v>
      </c>
      <c r="Z6" s="442" t="s">
        <v>1337</v>
      </c>
    </row>
    <row r="7" spans="1:27" s="199" customFormat="1" ht="15.95" customHeight="1">
      <c r="A7" s="214" t="s">
        <v>1207</v>
      </c>
      <c r="B7" s="190">
        <f t="shared" ref="B7:B61" si="0">SUM(C7:Z7)</f>
        <v>369812</v>
      </c>
      <c r="C7" s="190">
        <f t="shared" ref="C7:Z7" si="1">C8+C9</f>
        <v>26500</v>
      </c>
      <c r="D7" s="190">
        <f t="shared" si="1"/>
        <v>0</v>
      </c>
      <c r="E7" s="190">
        <f t="shared" si="1"/>
        <v>100</v>
      </c>
      <c r="F7" s="190">
        <f t="shared" si="1"/>
        <v>3500</v>
      </c>
      <c r="G7" s="190">
        <f t="shared" si="1"/>
        <v>76500</v>
      </c>
      <c r="H7" s="190">
        <f t="shared" si="1"/>
        <v>2000</v>
      </c>
      <c r="I7" s="190">
        <f t="shared" si="1"/>
        <v>4500</v>
      </c>
      <c r="J7" s="190">
        <f t="shared" si="1"/>
        <v>45824</v>
      </c>
      <c r="K7" s="190">
        <f t="shared" si="1"/>
        <v>35000</v>
      </c>
      <c r="L7" s="190">
        <f t="shared" si="1"/>
        <v>20000</v>
      </c>
      <c r="M7" s="190">
        <f t="shared" si="1"/>
        <v>68000</v>
      </c>
      <c r="N7" s="190">
        <f t="shared" si="1"/>
        <v>65000</v>
      </c>
      <c r="O7" s="190">
        <f t="shared" si="1"/>
        <v>8000</v>
      </c>
      <c r="P7" s="190">
        <f t="shared" si="1"/>
        <v>1000</v>
      </c>
      <c r="Q7" s="190">
        <f t="shared" si="1"/>
        <v>800</v>
      </c>
      <c r="R7" s="190">
        <f t="shared" si="1"/>
        <v>0</v>
      </c>
      <c r="S7" s="190">
        <f t="shared" si="1"/>
        <v>0</v>
      </c>
      <c r="T7" s="190">
        <f t="shared" si="1"/>
        <v>3500</v>
      </c>
      <c r="U7" s="190">
        <f t="shared" si="1"/>
        <v>3500</v>
      </c>
      <c r="V7" s="190">
        <f t="shared" si="1"/>
        <v>1200</v>
      </c>
      <c r="W7" s="190">
        <f t="shared" si="1"/>
        <v>1600</v>
      </c>
      <c r="X7" s="190">
        <f t="shared" si="1"/>
        <v>2788</v>
      </c>
      <c r="Y7" s="190">
        <f t="shared" si="1"/>
        <v>0</v>
      </c>
      <c r="Z7" s="190">
        <f t="shared" si="1"/>
        <v>500</v>
      </c>
    </row>
    <row r="8" spans="1:27" s="199" customFormat="1" ht="15.95" customHeight="1">
      <c r="A8" s="215" t="s">
        <v>1208</v>
      </c>
      <c r="B8" s="192">
        <f t="shared" si="0"/>
        <v>0</v>
      </c>
      <c r="C8" s="193"/>
      <c r="D8" s="193"/>
      <c r="E8" s="193"/>
      <c r="F8" s="193"/>
      <c r="G8" s="193"/>
      <c r="H8" s="193"/>
      <c r="I8" s="193"/>
      <c r="J8" s="193"/>
      <c r="K8" s="193"/>
      <c r="L8" s="193"/>
      <c r="M8" s="193"/>
      <c r="N8" s="193"/>
      <c r="O8" s="193"/>
      <c r="P8" s="193"/>
      <c r="Q8" s="193"/>
      <c r="R8" s="193"/>
      <c r="S8" s="193"/>
      <c r="T8" s="193"/>
      <c r="U8" s="193"/>
      <c r="V8" s="193"/>
      <c r="W8" s="193"/>
      <c r="X8" s="193"/>
      <c r="Y8" s="193"/>
      <c r="Z8" s="193"/>
    </row>
    <row r="9" spans="1:27" s="199" customFormat="1" ht="15.95" customHeight="1">
      <c r="A9" s="215" t="s">
        <v>1209</v>
      </c>
      <c r="B9" s="192">
        <f t="shared" si="0"/>
        <v>369812</v>
      </c>
      <c r="C9" s="192">
        <f t="shared" ref="C9:Z9" si="2">C10+C23+C35+C44+C51+C62+C71+C79+C87+C98</f>
        <v>26500</v>
      </c>
      <c r="D9" s="192">
        <f t="shared" si="2"/>
        <v>0</v>
      </c>
      <c r="E9" s="192">
        <f t="shared" si="2"/>
        <v>100</v>
      </c>
      <c r="F9" s="192">
        <f t="shared" si="2"/>
        <v>3500</v>
      </c>
      <c r="G9" s="192">
        <f t="shared" si="2"/>
        <v>76500</v>
      </c>
      <c r="H9" s="192">
        <f t="shared" si="2"/>
        <v>2000</v>
      </c>
      <c r="I9" s="192">
        <f t="shared" si="2"/>
        <v>4500</v>
      </c>
      <c r="J9" s="192">
        <f t="shared" si="2"/>
        <v>45824</v>
      </c>
      <c r="K9" s="192">
        <f t="shared" si="2"/>
        <v>35000</v>
      </c>
      <c r="L9" s="192">
        <f t="shared" si="2"/>
        <v>20000</v>
      </c>
      <c r="M9" s="192">
        <f t="shared" si="2"/>
        <v>68000</v>
      </c>
      <c r="N9" s="192">
        <f t="shared" si="2"/>
        <v>65000</v>
      </c>
      <c r="O9" s="192">
        <f t="shared" si="2"/>
        <v>8000</v>
      </c>
      <c r="P9" s="192">
        <f t="shared" si="2"/>
        <v>1000</v>
      </c>
      <c r="Q9" s="192">
        <f t="shared" si="2"/>
        <v>800</v>
      </c>
      <c r="R9" s="192">
        <f t="shared" si="2"/>
        <v>0</v>
      </c>
      <c r="S9" s="192">
        <f t="shared" si="2"/>
        <v>0</v>
      </c>
      <c r="T9" s="192">
        <f t="shared" si="2"/>
        <v>3500</v>
      </c>
      <c r="U9" s="192">
        <f t="shared" si="2"/>
        <v>3500</v>
      </c>
      <c r="V9" s="192">
        <f t="shared" si="2"/>
        <v>1200</v>
      </c>
      <c r="W9" s="192">
        <f t="shared" si="2"/>
        <v>1600</v>
      </c>
      <c r="X9" s="192">
        <f t="shared" si="2"/>
        <v>2788</v>
      </c>
      <c r="Y9" s="192">
        <f t="shared" si="2"/>
        <v>0</v>
      </c>
      <c r="Z9" s="192">
        <f t="shared" si="2"/>
        <v>500</v>
      </c>
    </row>
    <row r="10" spans="1:27" s="199" customFormat="1" ht="15.95" customHeight="1">
      <c r="A10" s="216" t="s">
        <v>1210</v>
      </c>
      <c r="B10" s="217">
        <f t="shared" si="0"/>
        <v>369812</v>
      </c>
      <c r="C10" s="218">
        <f t="shared" ref="C10:Z10" si="3">C11+C12</f>
        <v>26500</v>
      </c>
      <c r="D10" s="218">
        <f t="shared" si="3"/>
        <v>0</v>
      </c>
      <c r="E10" s="218">
        <f t="shared" si="3"/>
        <v>100</v>
      </c>
      <c r="F10" s="218">
        <f t="shared" si="3"/>
        <v>3500</v>
      </c>
      <c r="G10" s="218">
        <f t="shared" si="3"/>
        <v>76500</v>
      </c>
      <c r="H10" s="218">
        <f t="shared" si="3"/>
        <v>2000</v>
      </c>
      <c r="I10" s="218">
        <f t="shared" si="3"/>
        <v>4500</v>
      </c>
      <c r="J10" s="218">
        <f t="shared" si="3"/>
        <v>45824</v>
      </c>
      <c r="K10" s="218">
        <f t="shared" si="3"/>
        <v>35000</v>
      </c>
      <c r="L10" s="218">
        <f t="shared" si="3"/>
        <v>20000</v>
      </c>
      <c r="M10" s="218">
        <f t="shared" si="3"/>
        <v>68000</v>
      </c>
      <c r="N10" s="218">
        <f t="shared" si="3"/>
        <v>65000</v>
      </c>
      <c r="O10" s="218">
        <f t="shared" si="3"/>
        <v>8000</v>
      </c>
      <c r="P10" s="218">
        <f t="shared" si="3"/>
        <v>1000</v>
      </c>
      <c r="Q10" s="218">
        <f t="shared" si="3"/>
        <v>800</v>
      </c>
      <c r="R10" s="218">
        <f t="shared" si="3"/>
        <v>0</v>
      </c>
      <c r="S10" s="218">
        <f t="shared" si="3"/>
        <v>0</v>
      </c>
      <c r="T10" s="218">
        <f t="shared" si="3"/>
        <v>3500</v>
      </c>
      <c r="U10" s="218">
        <f t="shared" si="3"/>
        <v>3500</v>
      </c>
      <c r="V10" s="218">
        <f t="shared" si="3"/>
        <v>1200</v>
      </c>
      <c r="W10" s="218">
        <f t="shared" si="3"/>
        <v>1600</v>
      </c>
      <c r="X10" s="218">
        <f t="shared" si="3"/>
        <v>2788</v>
      </c>
      <c r="Y10" s="218">
        <f t="shared" si="3"/>
        <v>0</v>
      </c>
      <c r="Z10" s="218">
        <f t="shared" si="3"/>
        <v>500</v>
      </c>
    </row>
    <row r="11" spans="1:27" s="199" customFormat="1" ht="15.95" customHeight="1">
      <c r="A11" s="219" t="s">
        <v>1211</v>
      </c>
      <c r="B11" s="220">
        <f t="shared" si="0"/>
        <v>0</v>
      </c>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row>
    <row r="12" spans="1:27" s="199" customFormat="1" ht="15.95" customHeight="1">
      <c r="A12" s="221" t="s">
        <v>1212</v>
      </c>
      <c r="B12" s="222">
        <f t="shared" si="0"/>
        <v>369812</v>
      </c>
      <c r="C12" s="223">
        <f t="shared" ref="C12:Z12" si="4">SUM(C13:C22)</f>
        <v>26500</v>
      </c>
      <c r="D12" s="223">
        <f t="shared" si="4"/>
        <v>0</v>
      </c>
      <c r="E12" s="223">
        <f t="shared" si="4"/>
        <v>100</v>
      </c>
      <c r="F12" s="223">
        <f t="shared" si="4"/>
        <v>3500</v>
      </c>
      <c r="G12" s="223">
        <f t="shared" si="4"/>
        <v>76500</v>
      </c>
      <c r="H12" s="223">
        <f t="shared" si="4"/>
        <v>2000</v>
      </c>
      <c r="I12" s="223">
        <f t="shared" si="4"/>
        <v>4500</v>
      </c>
      <c r="J12" s="223">
        <f t="shared" si="4"/>
        <v>45824</v>
      </c>
      <c r="K12" s="223">
        <f t="shared" si="4"/>
        <v>35000</v>
      </c>
      <c r="L12" s="223">
        <f t="shared" si="4"/>
        <v>20000</v>
      </c>
      <c r="M12" s="223">
        <f t="shared" si="4"/>
        <v>68000</v>
      </c>
      <c r="N12" s="223">
        <f t="shared" si="4"/>
        <v>65000</v>
      </c>
      <c r="O12" s="223">
        <f t="shared" si="4"/>
        <v>8000</v>
      </c>
      <c r="P12" s="223">
        <f t="shared" si="4"/>
        <v>1000</v>
      </c>
      <c r="Q12" s="223">
        <f t="shared" si="4"/>
        <v>800</v>
      </c>
      <c r="R12" s="223">
        <f t="shared" si="4"/>
        <v>0</v>
      </c>
      <c r="S12" s="223">
        <f t="shared" si="4"/>
        <v>0</v>
      </c>
      <c r="T12" s="223">
        <f t="shared" si="4"/>
        <v>3500</v>
      </c>
      <c r="U12" s="223">
        <f t="shared" si="4"/>
        <v>3500</v>
      </c>
      <c r="V12" s="223">
        <f t="shared" si="4"/>
        <v>1200</v>
      </c>
      <c r="W12" s="223">
        <f t="shared" si="4"/>
        <v>1600</v>
      </c>
      <c r="X12" s="223">
        <f t="shared" si="4"/>
        <v>2788</v>
      </c>
      <c r="Y12" s="223">
        <f t="shared" si="4"/>
        <v>0</v>
      </c>
      <c r="Z12" s="223">
        <f t="shared" si="4"/>
        <v>500</v>
      </c>
    </row>
    <row r="13" spans="1:27" s="199" customFormat="1" ht="15.95" customHeight="1">
      <c r="A13" s="221" t="s">
        <v>1213</v>
      </c>
      <c r="B13" s="222">
        <f t="shared" si="0"/>
        <v>0</v>
      </c>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row>
    <row r="14" spans="1:27" s="199" customFormat="1" ht="15.95" customHeight="1">
      <c r="A14" s="221" t="s">
        <v>1214</v>
      </c>
      <c r="B14" s="222">
        <f t="shared" si="0"/>
        <v>0</v>
      </c>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3"/>
    </row>
    <row r="15" spans="1:27" s="199" customFormat="1" ht="15.95" customHeight="1">
      <c r="A15" s="221" t="s">
        <v>1215</v>
      </c>
      <c r="B15" s="222">
        <f t="shared" si="0"/>
        <v>0</v>
      </c>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193"/>
    </row>
    <row r="16" spans="1:27" s="199" customFormat="1" ht="15.95" customHeight="1">
      <c r="A16" s="221" t="s">
        <v>1216</v>
      </c>
      <c r="B16" s="222">
        <f t="shared" si="0"/>
        <v>0</v>
      </c>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row>
    <row r="17" spans="1:26" s="199" customFormat="1" ht="15.95" customHeight="1">
      <c r="A17" s="221" t="s">
        <v>1217</v>
      </c>
      <c r="B17" s="222">
        <f t="shared" si="0"/>
        <v>0</v>
      </c>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row>
    <row r="18" spans="1:26" s="199" customFormat="1" ht="15.95" customHeight="1">
      <c r="A18" s="221" t="s">
        <v>1218</v>
      </c>
      <c r="B18" s="222">
        <f t="shared" si="0"/>
        <v>369812</v>
      </c>
      <c r="C18" s="193">
        <v>26500</v>
      </c>
      <c r="D18" s="193"/>
      <c r="E18" s="193">
        <v>100</v>
      </c>
      <c r="F18" s="193">
        <v>3500</v>
      </c>
      <c r="G18" s="193">
        <v>76500</v>
      </c>
      <c r="H18" s="193">
        <v>2000</v>
      </c>
      <c r="I18" s="193">
        <v>4500</v>
      </c>
      <c r="J18" s="193">
        <v>45824</v>
      </c>
      <c r="K18" s="193">
        <v>35000</v>
      </c>
      <c r="L18" s="193">
        <v>20000</v>
      </c>
      <c r="M18" s="193">
        <v>68000</v>
      </c>
      <c r="N18" s="193">
        <v>65000</v>
      </c>
      <c r="O18" s="193">
        <v>8000</v>
      </c>
      <c r="P18" s="193">
        <v>1000</v>
      </c>
      <c r="Q18" s="193">
        <v>800</v>
      </c>
      <c r="R18" s="193"/>
      <c r="S18" s="193"/>
      <c r="T18" s="193">
        <v>3500</v>
      </c>
      <c r="U18" s="193">
        <v>3500</v>
      </c>
      <c r="V18" s="193">
        <v>1200</v>
      </c>
      <c r="W18" s="193">
        <v>1600</v>
      </c>
      <c r="X18" s="193">
        <v>2788</v>
      </c>
      <c r="Y18" s="193"/>
      <c r="Z18" s="193">
        <v>500</v>
      </c>
    </row>
    <row r="19" spans="1:26" s="199" customFormat="1" ht="15.95" customHeight="1">
      <c r="A19" s="224" t="s">
        <v>1219</v>
      </c>
      <c r="B19" s="222">
        <f t="shared" si="0"/>
        <v>0</v>
      </c>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row>
    <row r="20" spans="1:26" s="199" customFormat="1" ht="15.95" customHeight="1">
      <c r="A20" s="224" t="s">
        <v>1220</v>
      </c>
      <c r="B20" s="222">
        <f t="shared" si="0"/>
        <v>0</v>
      </c>
      <c r="C20" s="193"/>
      <c r="D20" s="193"/>
      <c r="E20" s="193"/>
      <c r="F20" s="193"/>
      <c r="G20" s="193"/>
      <c r="H20" s="193"/>
      <c r="I20" s="193"/>
      <c r="J20" s="193"/>
      <c r="K20" s="193"/>
      <c r="L20" s="193"/>
      <c r="M20" s="193"/>
      <c r="N20" s="193"/>
      <c r="O20" s="193"/>
      <c r="P20" s="193"/>
      <c r="Q20" s="193"/>
      <c r="R20" s="193"/>
      <c r="S20" s="193"/>
      <c r="T20" s="193"/>
      <c r="U20" s="193"/>
      <c r="V20" s="193"/>
      <c r="W20" s="193"/>
      <c r="X20" s="193"/>
      <c r="Y20" s="193"/>
      <c r="Z20" s="193"/>
    </row>
    <row r="21" spans="1:26" s="199" customFormat="1" ht="15.95" customHeight="1">
      <c r="A21" s="224" t="s">
        <v>1221</v>
      </c>
      <c r="B21" s="222">
        <f t="shared" si="0"/>
        <v>0</v>
      </c>
      <c r="C21" s="193"/>
      <c r="D21" s="193"/>
      <c r="E21" s="193"/>
      <c r="F21" s="193"/>
      <c r="G21" s="193"/>
      <c r="H21" s="193"/>
      <c r="I21" s="193"/>
      <c r="J21" s="193"/>
      <c r="K21" s="193"/>
      <c r="L21" s="193"/>
      <c r="M21" s="193"/>
      <c r="N21" s="193"/>
      <c r="O21" s="193"/>
      <c r="P21" s="193"/>
      <c r="Q21" s="193"/>
      <c r="R21" s="193"/>
      <c r="S21" s="193"/>
      <c r="T21" s="193"/>
      <c r="U21" s="193"/>
      <c r="V21" s="193"/>
      <c r="W21" s="193"/>
      <c r="X21" s="193"/>
      <c r="Y21" s="193"/>
      <c r="Z21" s="193"/>
    </row>
    <row r="22" spans="1:26" s="199" customFormat="1" ht="15.95" customHeight="1">
      <c r="A22" s="221" t="s">
        <v>1222</v>
      </c>
      <c r="B22" s="222">
        <f t="shared" si="0"/>
        <v>0</v>
      </c>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row>
    <row r="23" spans="1:26" s="199" customFormat="1" ht="15.95" customHeight="1">
      <c r="A23" s="216" t="s">
        <v>1223</v>
      </c>
      <c r="B23" s="217">
        <f t="shared" si="0"/>
        <v>0</v>
      </c>
      <c r="C23" s="218">
        <f t="shared" ref="C23:Z23" si="5">C24+C25</f>
        <v>0</v>
      </c>
      <c r="D23" s="218">
        <f t="shared" si="5"/>
        <v>0</v>
      </c>
      <c r="E23" s="218">
        <f t="shared" si="5"/>
        <v>0</v>
      </c>
      <c r="F23" s="218">
        <f t="shared" si="5"/>
        <v>0</v>
      </c>
      <c r="G23" s="218">
        <f t="shared" si="5"/>
        <v>0</v>
      </c>
      <c r="H23" s="218">
        <f t="shared" si="5"/>
        <v>0</v>
      </c>
      <c r="I23" s="218">
        <f t="shared" si="5"/>
        <v>0</v>
      </c>
      <c r="J23" s="218">
        <f t="shared" si="5"/>
        <v>0</v>
      </c>
      <c r="K23" s="218">
        <f t="shared" si="5"/>
        <v>0</v>
      </c>
      <c r="L23" s="218">
        <f t="shared" si="5"/>
        <v>0</v>
      </c>
      <c r="M23" s="218">
        <f t="shared" si="5"/>
        <v>0</v>
      </c>
      <c r="N23" s="218">
        <f t="shared" si="5"/>
        <v>0</v>
      </c>
      <c r="O23" s="218">
        <f t="shared" si="5"/>
        <v>0</v>
      </c>
      <c r="P23" s="218">
        <f t="shared" si="5"/>
        <v>0</v>
      </c>
      <c r="Q23" s="218">
        <f t="shared" si="5"/>
        <v>0</v>
      </c>
      <c r="R23" s="218">
        <f t="shared" si="5"/>
        <v>0</v>
      </c>
      <c r="S23" s="218">
        <f t="shared" si="5"/>
        <v>0</v>
      </c>
      <c r="T23" s="218">
        <f t="shared" si="5"/>
        <v>0</v>
      </c>
      <c r="U23" s="218">
        <f t="shared" si="5"/>
        <v>0</v>
      </c>
      <c r="V23" s="218">
        <f t="shared" si="5"/>
        <v>0</v>
      </c>
      <c r="W23" s="218">
        <f t="shared" si="5"/>
        <v>0</v>
      </c>
      <c r="X23" s="218">
        <f t="shared" si="5"/>
        <v>0</v>
      </c>
      <c r="Y23" s="218">
        <f t="shared" si="5"/>
        <v>0</v>
      </c>
      <c r="Z23" s="218">
        <f t="shared" si="5"/>
        <v>0</v>
      </c>
    </row>
    <row r="24" spans="1:26" s="199" customFormat="1" ht="15.95" customHeight="1">
      <c r="A24" s="225" t="s">
        <v>1224</v>
      </c>
      <c r="B24" s="220">
        <f t="shared" si="0"/>
        <v>0</v>
      </c>
      <c r="C24" s="193"/>
      <c r="D24" s="193"/>
      <c r="E24" s="193"/>
      <c r="F24" s="193"/>
      <c r="G24" s="193"/>
      <c r="H24" s="193"/>
      <c r="I24" s="193"/>
      <c r="J24" s="193"/>
      <c r="K24" s="193"/>
      <c r="L24" s="193"/>
      <c r="M24" s="193"/>
      <c r="N24" s="193"/>
      <c r="O24" s="193"/>
      <c r="P24" s="193"/>
      <c r="Q24" s="193"/>
      <c r="R24" s="193"/>
      <c r="S24" s="193"/>
      <c r="T24" s="193"/>
      <c r="U24" s="193"/>
      <c r="V24" s="193"/>
      <c r="W24" s="193"/>
      <c r="X24" s="193"/>
      <c r="Y24" s="193"/>
      <c r="Z24" s="193"/>
    </row>
    <row r="25" spans="1:26" s="199" customFormat="1" ht="15.95" customHeight="1">
      <c r="A25" s="224" t="s">
        <v>1212</v>
      </c>
      <c r="B25" s="222">
        <f t="shared" si="0"/>
        <v>0</v>
      </c>
      <c r="C25" s="223">
        <f t="shared" ref="C25:Z25" si="6">SUM(C26:C34)</f>
        <v>0</v>
      </c>
      <c r="D25" s="223">
        <f t="shared" si="6"/>
        <v>0</v>
      </c>
      <c r="E25" s="223">
        <f t="shared" si="6"/>
        <v>0</v>
      </c>
      <c r="F25" s="223">
        <f t="shared" si="6"/>
        <v>0</v>
      </c>
      <c r="G25" s="223">
        <f t="shared" si="6"/>
        <v>0</v>
      </c>
      <c r="H25" s="223">
        <f t="shared" si="6"/>
        <v>0</v>
      </c>
      <c r="I25" s="223">
        <f t="shared" si="6"/>
        <v>0</v>
      </c>
      <c r="J25" s="223">
        <f t="shared" si="6"/>
        <v>0</v>
      </c>
      <c r="K25" s="223">
        <f t="shared" si="6"/>
        <v>0</v>
      </c>
      <c r="L25" s="223">
        <f t="shared" si="6"/>
        <v>0</v>
      </c>
      <c r="M25" s="223">
        <f t="shared" si="6"/>
        <v>0</v>
      </c>
      <c r="N25" s="223">
        <f t="shared" si="6"/>
        <v>0</v>
      </c>
      <c r="O25" s="223">
        <f t="shared" si="6"/>
        <v>0</v>
      </c>
      <c r="P25" s="223">
        <f t="shared" si="6"/>
        <v>0</v>
      </c>
      <c r="Q25" s="223">
        <f t="shared" si="6"/>
        <v>0</v>
      </c>
      <c r="R25" s="223">
        <f t="shared" si="6"/>
        <v>0</v>
      </c>
      <c r="S25" s="223">
        <f t="shared" si="6"/>
        <v>0</v>
      </c>
      <c r="T25" s="223">
        <f t="shared" si="6"/>
        <v>0</v>
      </c>
      <c r="U25" s="223">
        <f t="shared" si="6"/>
        <v>0</v>
      </c>
      <c r="V25" s="223">
        <f t="shared" si="6"/>
        <v>0</v>
      </c>
      <c r="W25" s="223">
        <f t="shared" si="6"/>
        <v>0</v>
      </c>
      <c r="X25" s="223">
        <f t="shared" si="6"/>
        <v>0</v>
      </c>
      <c r="Y25" s="223">
        <f t="shared" si="6"/>
        <v>0</v>
      </c>
      <c r="Z25" s="223">
        <f t="shared" si="6"/>
        <v>0</v>
      </c>
    </row>
    <row r="26" spans="1:26" s="199" customFormat="1" ht="15.95" customHeight="1">
      <c r="A26" s="224" t="s">
        <v>1225</v>
      </c>
      <c r="B26" s="222">
        <f t="shared" si="0"/>
        <v>0</v>
      </c>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row>
    <row r="27" spans="1:26" s="199" customFormat="1" ht="15.95" customHeight="1">
      <c r="A27" s="224" t="s">
        <v>1226</v>
      </c>
      <c r="B27" s="222">
        <f t="shared" si="0"/>
        <v>0</v>
      </c>
      <c r="C27" s="193"/>
      <c r="D27" s="193"/>
      <c r="E27" s="193"/>
      <c r="F27" s="193"/>
      <c r="G27" s="193"/>
      <c r="H27" s="193"/>
      <c r="I27" s="193"/>
      <c r="J27" s="193"/>
      <c r="K27" s="193"/>
      <c r="L27" s="193"/>
      <c r="M27" s="193"/>
      <c r="N27" s="193"/>
      <c r="O27" s="193"/>
      <c r="P27" s="193"/>
      <c r="Q27" s="193"/>
      <c r="R27" s="193"/>
      <c r="S27" s="193"/>
      <c r="T27" s="193"/>
      <c r="U27" s="193"/>
      <c r="V27" s="193"/>
      <c r="W27" s="193"/>
      <c r="X27" s="193"/>
      <c r="Y27" s="193"/>
      <c r="Z27" s="193"/>
    </row>
    <row r="28" spans="1:26" s="199" customFormat="1" ht="15.95" customHeight="1">
      <c r="A28" s="224" t="s">
        <v>1227</v>
      </c>
      <c r="B28" s="222">
        <f t="shared" si="0"/>
        <v>0</v>
      </c>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row>
    <row r="29" spans="1:26" s="199" customFormat="1" ht="15.95" customHeight="1">
      <c r="A29" s="224" t="s">
        <v>1228</v>
      </c>
      <c r="B29" s="222">
        <f t="shared" si="0"/>
        <v>0</v>
      </c>
      <c r="C29" s="193"/>
      <c r="D29" s="193"/>
      <c r="E29" s="193"/>
      <c r="F29" s="193"/>
      <c r="G29" s="193"/>
      <c r="H29" s="193"/>
      <c r="I29" s="193"/>
      <c r="J29" s="193"/>
      <c r="K29" s="193"/>
      <c r="L29" s="193"/>
      <c r="M29" s="193"/>
      <c r="N29" s="193"/>
      <c r="O29" s="193"/>
      <c r="P29" s="193"/>
      <c r="Q29" s="193"/>
      <c r="R29" s="193"/>
      <c r="S29" s="193"/>
      <c r="T29" s="193"/>
      <c r="U29" s="193"/>
      <c r="V29" s="193"/>
      <c r="W29" s="193"/>
      <c r="X29" s="193"/>
      <c r="Y29" s="193"/>
      <c r="Z29" s="193"/>
    </row>
    <row r="30" spans="1:26">
      <c r="A30" s="224" t="s">
        <v>1229</v>
      </c>
      <c r="B30" s="222">
        <f t="shared" si="0"/>
        <v>0</v>
      </c>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row>
    <row r="31" spans="1:26">
      <c r="A31" s="224" t="s">
        <v>1230</v>
      </c>
      <c r="B31" s="222">
        <f t="shared" si="0"/>
        <v>0</v>
      </c>
      <c r="C31" s="193"/>
      <c r="D31" s="193"/>
      <c r="E31" s="193"/>
      <c r="F31" s="193"/>
      <c r="G31" s="193"/>
      <c r="H31" s="193"/>
      <c r="I31" s="193"/>
      <c r="J31" s="193"/>
      <c r="K31" s="193"/>
      <c r="L31" s="193"/>
      <c r="M31" s="193"/>
      <c r="N31" s="193"/>
      <c r="O31" s="193"/>
      <c r="P31" s="193"/>
      <c r="Q31" s="193"/>
      <c r="R31" s="193"/>
      <c r="S31" s="193"/>
      <c r="T31" s="193"/>
      <c r="U31" s="193"/>
      <c r="V31" s="193"/>
      <c r="W31" s="193"/>
      <c r="X31" s="193"/>
      <c r="Y31" s="193"/>
      <c r="Z31" s="193"/>
    </row>
    <row r="32" spans="1:26">
      <c r="A32" s="224" t="s">
        <v>1231</v>
      </c>
      <c r="B32" s="222">
        <f t="shared" si="0"/>
        <v>0</v>
      </c>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row>
    <row r="33" spans="1:26">
      <c r="A33" s="224" t="s">
        <v>1232</v>
      </c>
      <c r="B33" s="226">
        <f t="shared" si="0"/>
        <v>0</v>
      </c>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row>
    <row r="34" spans="1:26">
      <c r="A34" s="224" t="s">
        <v>1233</v>
      </c>
      <c r="B34" s="226">
        <f t="shared" si="0"/>
        <v>0</v>
      </c>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row>
    <row r="35" spans="1:26">
      <c r="A35" s="216" t="s">
        <v>1234</v>
      </c>
      <c r="B35" s="227">
        <f t="shared" si="0"/>
        <v>0</v>
      </c>
      <c r="C35" s="228">
        <f t="shared" ref="C35:Z35" si="7">C36+C37</f>
        <v>0</v>
      </c>
      <c r="D35" s="228">
        <f t="shared" si="7"/>
        <v>0</v>
      </c>
      <c r="E35" s="228">
        <f t="shared" si="7"/>
        <v>0</v>
      </c>
      <c r="F35" s="228">
        <f t="shared" si="7"/>
        <v>0</v>
      </c>
      <c r="G35" s="228">
        <f t="shared" si="7"/>
        <v>0</v>
      </c>
      <c r="H35" s="228">
        <f t="shared" si="7"/>
        <v>0</v>
      </c>
      <c r="I35" s="228">
        <f t="shared" si="7"/>
        <v>0</v>
      </c>
      <c r="J35" s="228">
        <f t="shared" si="7"/>
        <v>0</v>
      </c>
      <c r="K35" s="228">
        <f t="shared" si="7"/>
        <v>0</v>
      </c>
      <c r="L35" s="228">
        <f t="shared" si="7"/>
        <v>0</v>
      </c>
      <c r="M35" s="228">
        <f t="shared" si="7"/>
        <v>0</v>
      </c>
      <c r="N35" s="228">
        <f t="shared" si="7"/>
        <v>0</v>
      </c>
      <c r="O35" s="228">
        <f t="shared" si="7"/>
        <v>0</v>
      </c>
      <c r="P35" s="228">
        <f t="shared" si="7"/>
        <v>0</v>
      </c>
      <c r="Q35" s="228">
        <f t="shared" si="7"/>
        <v>0</v>
      </c>
      <c r="R35" s="228">
        <f t="shared" si="7"/>
        <v>0</v>
      </c>
      <c r="S35" s="228">
        <f t="shared" si="7"/>
        <v>0</v>
      </c>
      <c r="T35" s="228">
        <f t="shared" si="7"/>
        <v>0</v>
      </c>
      <c r="U35" s="228">
        <f t="shared" si="7"/>
        <v>0</v>
      </c>
      <c r="V35" s="228">
        <f t="shared" si="7"/>
        <v>0</v>
      </c>
      <c r="W35" s="228">
        <f t="shared" si="7"/>
        <v>0</v>
      </c>
      <c r="X35" s="228">
        <f t="shared" si="7"/>
        <v>0</v>
      </c>
      <c r="Y35" s="228">
        <f t="shared" si="7"/>
        <v>0</v>
      </c>
      <c r="Z35" s="228">
        <f t="shared" si="7"/>
        <v>0</v>
      </c>
    </row>
    <row r="36" spans="1:26">
      <c r="A36" s="225" t="s">
        <v>1235</v>
      </c>
      <c r="B36" s="229">
        <f t="shared" si="0"/>
        <v>0</v>
      </c>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row>
    <row r="37" spans="1:26">
      <c r="A37" s="224" t="s">
        <v>1236</v>
      </c>
      <c r="B37" s="226">
        <f t="shared" si="0"/>
        <v>0</v>
      </c>
      <c r="C37" s="230">
        <f t="shared" ref="C37:Z37" si="8">SUM(C38:C43)</f>
        <v>0</v>
      </c>
      <c r="D37" s="230">
        <f t="shared" si="8"/>
        <v>0</v>
      </c>
      <c r="E37" s="230">
        <f t="shared" si="8"/>
        <v>0</v>
      </c>
      <c r="F37" s="230">
        <f t="shared" si="8"/>
        <v>0</v>
      </c>
      <c r="G37" s="230">
        <f t="shared" si="8"/>
        <v>0</v>
      </c>
      <c r="H37" s="230">
        <f t="shared" si="8"/>
        <v>0</v>
      </c>
      <c r="I37" s="230">
        <f t="shared" si="8"/>
        <v>0</v>
      </c>
      <c r="J37" s="230">
        <f t="shared" si="8"/>
        <v>0</v>
      </c>
      <c r="K37" s="230">
        <f t="shared" si="8"/>
        <v>0</v>
      </c>
      <c r="L37" s="230">
        <f t="shared" si="8"/>
        <v>0</v>
      </c>
      <c r="M37" s="230">
        <f t="shared" si="8"/>
        <v>0</v>
      </c>
      <c r="N37" s="230">
        <f t="shared" si="8"/>
        <v>0</v>
      </c>
      <c r="O37" s="230">
        <f t="shared" si="8"/>
        <v>0</v>
      </c>
      <c r="P37" s="230">
        <f t="shared" si="8"/>
        <v>0</v>
      </c>
      <c r="Q37" s="230">
        <f t="shared" si="8"/>
        <v>0</v>
      </c>
      <c r="R37" s="230">
        <f t="shared" si="8"/>
        <v>0</v>
      </c>
      <c r="S37" s="230">
        <f t="shared" si="8"/>
        <v>0</v>
      </c>
      <c r="T37" s="230">
        <f t="shared" si="8"/>
        <v>0</v>
      </c>
      <c r="U37" s="230">
        <f t="shared" si="8"/>
        <v>0</v>
      </c>
      <c r="V37" s="230">
        <f t="shared" si="8"/>
        <v>0</v>
      </c>
      <c r="W37" s="230">
        <f t="shared" si="8"/>
        <v>0</v>
      </c>
      <c r="X37" s="230">
        <f t="shared" si="8"/>
        <v>0</v>
      </c>
      <c r="Y37" s="230">
        <f t="shared" si="8"/>
        <v>0</v>
      </c>
      <c r="Z37" s="230">
        <f t="shared" si="8"/>
        <v>0</v>
      </c>
    </row>
    <row r="38" spans="1:26">
      <c r="A38" s="224" t="s">
        <v>1237</v>
      </c>
      <c r="B38" s="226">
        <f t="shared" si="0"/>
        <v>0</v>
      </c>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row>
    <row r="39" spans="1:26">
      <c r="A39" s="224" t="s">
        <v>1238</v>
      </c>
      <c r="B39" s="226">
        <f t="shared" si="0"/>
        <v>0</v>
      </c>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row>
    <row r="40" spans="1:26">
      <c r="A40" s="224" t="s">
        <v>1239</v>
      </c>
      <c r="B40" s="226">
        <f t="shared" si="0"/>
        <v>0</v>
      </c>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row>
    <row r="41" spans="1:26">
      <c r="A41" s="224" t="s">
        <v>1240</v>
      </c>
      <c r="B41" s="226">
        <f t="shared" si="0"/>
        <v>0</v>
      </c>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row>
    <row r="42" spans="1:26">
      <c r="A42" s="224" t="s">
        <v>1241</v>
      </c>
      <c r="B42" s="226">
        <f t="shared" si="0"/>
        <v>0</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row>
    <row r="43" spans="1:26">
      <c r="A43" s="224" t="s">
        <v>1242</v>
      </c>
      <c r="B43" s="226">
        <f t="shared" si="0"/>
        <v>0</v>
      </c>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row>
    <row r="44" spans="1:26">
      <c r="A44" s="216" t="s">
        <v>1243</v>
      </c>
      <c r="B44" s="227">
        <f t="shared" si="0"/>
        <v>0</v>
      </c>
      <c r="C44" s="228">
        <f t="shared" ref="C44:Z44" si="9">C45+C46</f>
        <v>0</v>
      </c>
      <c r="D44" s="228">
        <f t="shared" si="9"/>
        <v>0</v>
      </c>
      <c r="E44" s="228">
        <f t="shared" si="9"/>
        <v>0</v>
      </c>
      <c r="F44" s="228">
        <f t="shared" si="9"/>
        <v>0</v>
      </c>
      <c r="G44" s="228">
        <f t="shared" si="9"/>
        <v>0</v>
      </c>
      <c r="H44" s="228">
        <f t="shared" si="9"/>
        <v>0</v>
      </c>
      <c r="I44" s="228">
        <f t="shared" si="9"/>
        <v>0</v>
      </c>
      <c r="J44" s="228">
        <f t="shared" si="9"/>
        <v>0</v>
      </c>
      <c r="K44" s="228">
        <f t="shared" si="9"/>
        <v>0</v>
      </c>
      <c r="L44" s="228">
        <f t="shared" si="9"/>
        <v>0</v>
      </c>
      <c r="M44" s="228">
        <f t="shared" si="9"/>
        <v>0</v>
      </c>
      <c r="N44" s="228">
        <f t="shared" si="9"/>
        <v>0</v>
      </c>
      <c r="O44" s="228">
        <f t="shared" si="9"/>
        <v>0</v>
      </c>
      <c r="P44" s="228">
        <f t="shared" si="9"/>
        <v>0</v>
      </c>
      <c r="Q44" s="228">
        <f t="shared" si="9"/>
        <v>0</v>
      </c>
      <c r="R44" s="228">
        <f t="shared" si="9"/>
        <v>0</v>
      </c>
      <c r="S44" s="228">
        <f t="shared" si="9"/>
        <v>0</v>
      </c>
      <c r="T44" s="228">
        <f t="shared" si="9"/>
        <v>0</v>
      </c>
      <c r="U44" s="228">
        <f t="shared" si="9"/>
        <v>0</v>
      </c>
      <c r="V44" s="228">
        <f t="shared" si="9"/>
        <v>0</v>
      </c>
      <c r="W44" s="228">
        <f t="shared" si="9"/>
        <v>0</v>
      </c>
      <c r="X44" s="228">
        <f t="shared" si="9"/>
        <v>0</v>
      </c>
      <c r="Y44" s="228">
        <f t="shared" si="9"/>
        <v>0</v>
      </c>
      <c r="Z44" s="228">
        <f t="shared" si="9"/>
        <v>0</v>
      </c>
    </row>
    <row r="45" spans="1:26">
      <c r="A45" s="225" t="s">
        <v>1244</v>
      </c>
      <c r="B45" s="229">
        <f t="shared" si="0"/>
        <v>0</v>
      </c>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row>
    <row r="46" spans="1:26">
      <c r="A46" s="224" t="s">
        <v>1236</v>
      </c>
      <c r="B46" s="226">
        <f t="shared" si="0"/>
        <v>0</v>
      </c>
      <c r="C46" s="230">
        <f t="shared" ref="C46:Z46" si="10">SUM(C47:C50)</f>
        <v>0</v>
      </c>
      <c r="D46" s="230">
        <f t="shared" si="10"/>
        <v>0</v>
      </c>
      <c r="E46" s="230">
        <f t="shared" si="10"/>
        <v>0</v>
      </c>
      <c r="F46" s="230">
        <f t="shared" si="10"/>
        <v>0</v>
      </c>
      <c r="G46" s="230">
        <f t="shared" si="10"/>
        <v>0</v>
      </c>
      <c r="H46" s="230">
        <f t="shared" si="10"/>
        <v>0</v>
      </c>
      <c r="I46" s="230">
        <f t="shared" si="10"/>
        <v>0</v>
      </c>
      <c r="J46" s="230">
        <f t="shared" si="10"/>
        <v>0</v>
      </c>
      <c r="K46" s="230">
        <f t="shared" si="10"/>
        <v>0</v>
      </c>
      <c r="L46" s="230">
        <f t="shared" si="10"/>
        <v>0</v>
      </c>
      <c r="M46" s="230">
        <f t="shared" si="10"/>
        <v>0</v>
      </c>
      <c r="N46" s="230">
        <f t="shared" si="10"/>
        <v>0</v>
      </c>
      <c r="O46" s="230">
        <f t="shared" si="10"/>
        <v>0</v>
      </c>
      <c r="P46" s="230">
        <f t="shared" si="10"/>
        <v>0</v>
      </c>
      <c r="Q46" s="230">
        <f t="shared" si="10"/>
        <v>0</v>
      </c>
      <c r="R46" s="230">
        <f t="shared" si="10"/>
        <v>0</v>
      </c>
      <c r="S46" s="230">
        <f t="shared" si="10"/>
        <v>0</v>
      </c>
      <c r="T46" s="230">
        <f t="shared" si="10"/>
        <v>0</v>
      </c>
      <c r="U46" s="230">
        <f t="shared" si="10"/>
        <v>0</v>
      </c>
      <c r="V46" s="230">
        <f t="shared" si="10"/>
        <v>0</v>
      </c>
      <c r="W46" s="230">
        <f t="shared" si="10"/>
        <v>0</v>
      </c>
      <c r="X46" s="230">
        <f t="shared" si="10"/>
        <v>0</v>
      </c>
      <c r="Y46" s="230">
        <f t="shared" si="10"/>
        <v>0</v>
      </c>
      <c r="Z46" s="230">
        <f t="shared" si="10"/>
        <v>0</v>
      </c>
    </row>
    <row r="47" spans="1:26">
      <c r="A47" s="224" t="s">
        <v>1245</v>
      </c>
      <c r="B47" s="226">
        <f t="shared" si="0"/>
        <v>0</v>
      </c>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row>
    <row r="48" spans="1:26">
      <c r="A48" s="224" t="s">
        <v>1246</v>
      </c>
      <c r="B48" s="226">
        <f t="shared" si="0"/>
        <v>0</v>
      </c>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row>
    <row r="49" spans="1:26">
      <c r="A49" s="224" t="s">
        <v>1247</v>
      </c>
      <c r="B49" s="226">
        <f t="shared" si="0"/>
        <v>0</v>
      </c>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row>
    <row r="50" spans="1:26">
      <c r="A50" s="224" t="s">
        <v>1248</v>
      </c>
      <c r="B50" s="226">
        <f t="shared" si="0"/>
        <v>0</v>
      </c>
      <c r="C50" s="193"/>
      <c r="D50" s="193"/>
      <c r="E50" s="193"/>
      <c r="F50" s="193"/>
      <c r="G50" s="193"/>
      <c r="H50" s="193"/>
      <c r="I50" s="193"/>
      <c r="J50" s="193"/>
      <c r="K50" s="193"/>
      <c r="L50" s="193"/>
      <c r="M50" s="193"/>
      <c r="N50" s="193"/>
      <c r="O50" s="193"/>
      <c r="P50" s="193"/>
      <c r="Q50" s="193"/>
      <c r="R50" s="193"/>
      <c r="S50" s="193"/>
      <c r="T50" s="193"/>
      <c r="U50" s="193"/>
      <c r="V50" s="193"/>
      <c r="W50" s="193"/>
      <c r="X50" s="193"/>
      <c r="Y50" s="193"/>
      <c r="Z50" s="193"/>
    </row>
    <row r="51" spans="1:26">
      <c r="A51" s="216" t="s">
        <v>1249</v>
      </c>
      <c r="B51" s="227">
        <f t="shared" si="0"/>
        <v>0</v>
      </c>
      <c r="C51" s="228">
        <f t="shared" ref="C51:Z51" si="11">C52+C53</f>
        <v>0</v>
      </c>
      <c r="D51" s="228">
        <f t="shared" si="11"/>
        <v>0</v>
      </c>
      <c r="E51" s="228">
        <f t="shared" si="11"/>
        <v>0</v>
      </c>
      <c r="F51" s="228">
        <f t="shared" si="11"/>
        <v>0</v>
      </c>
      <c r="G51" s="228">
        <f t="shared" si="11"/>
        <v>0</v>
      </c>
      <c r="H51" s="228">
        <f t="shared" si="11"/>
        <v>0</v>
      </c>
      <c r="I51" s="228">
        <f t="shared" si="11"/>
        <v>0</v>
      </c>
      <c r="J51" s="228">
        <f t="shared" si="11"/>
        <v>0</v>
      </c>
      <c r="K51" s="228">
        <f t="shared" si="11"/>
        <v>0</v>
      </c>
      <c r="L51" s="228">
        <f t="shared" si="11"/>
        <v>0</v>
      </c>
      <c r="M51" s="228">
        <f t="shared" si="11"/>
        <v>0</v>
      </c>
      <c r="N51" s="228">
        <f t="shared" si="11"/>
        <v>0</v>
      </c>
      <c r="O51" s="228">
        <f t="shared" si="11"/>
        <v>0</v>
      </c>
      <c r="P51" s="228">
        <f t="shared" si="11"/>
        <v>0</v>
      </c>
      <c r="Q51" s="228">
        <f t="shared" si="11"/>
        <v>0</v>
      </c>
      <c r="R51" s="228">
        <f t="shared" si="11"/>
        <v>0</v>
      </c>
      <c r="S51" s="228">
        <f t="shared" si="11"/>
        <v>0</v>
      </c>
      <c r="T51" s="228">
        <f t="shared" si="11"/>
        <v>0</v>
      </c>
      <c r="U51" s="228">
        <f t="shared" si="11"/>
        <v>0</v>
      </c>
      <c r="V51" s="228">
        <f t="shared" si="11"/>
        <v>0</v>
      </c>
      <c r="W51" s="228">
        <f t="shared" si="11"/>
        <v>0</v>
      </c>
      <c r="X51" s="228">
        <f t="shared" si="11"/>
        <v>0</v>
      </c>
      <c r="Y51" s="228">
        <f t="shared" si="11"/>
        <v>0</v>
      </c>
      <c r="Z51" s="228">
        <f t="shared" si="11"/>
        <v>0</v>
      </c>
    </row>
    <row r="52" spans="1:26">
      <c r="A52" s="225" t="s">
        <v>1250</v>
      </c>
      <c r="B52" s="229">
        <f t="shared" si="0"/>
        <v>0</v>
      </c>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row>
    <row r="53" spans="1:26">
      <c r="A53" s="224" t="s">
        <v>1236</v>
      </c>
      <c r="B53" s="226">
        <f t="shared" si="0"/>
        <v>0</v>
      </c>
      <c r="C53" s="230">
        <f t="shared" ref="C53:Z53" si="12">SUM(C54:C61)</f>
        <v>0</v>
      </c>
      <c r="D53" s="230">
        <f t="shared" si="12"/>
        <v>0</v>
      </c>
      <c r="E53" s="230">
        <f t="shared" si="12"/>
        <v>0</v>
      </c>
      <c r="F53" s="230">
        <f t="shared" si="12"/>
        <v>0</v>
      </c>
      <c r="G53" s="230">
        <f t="shared" si="12"/>
        <v>0</v>
      </c>
      <c r="H53" s="230">
        <f t="shared" si="12"/>
        <v>0</v>
      </c>
      <c r="I53" s="230">
        <f t="shared" si="12"/>
        <v>0</v>
      </c>
      <c r="J53" s="230">
        <f t="shared" si="12"/>
        <v>0</v>
      </c>
      <c r="K53" s="230">
        <f t="shared" si="12"/>
        <v>0</v>
      </c>
      <c r="L53" s="230">
        <f t="shared" si="12"/>
        <v>0</v>
      </c>
      <c r="M53" s="230">
        <f t="shared" si="12"/>
        <v>0</v>
      </c>
      <c r="N53" s="230">
        <f t="shared" si="12"/>
        <v>0</v>
      </c>
      <c r="O53" s="230">
        <f t="shared" si="12"/>
        <v>0</v>
      </c>
      <c r="P53" s="230">
        <f t="shared" si="12"/>
        <v>0</v>
      </c>
      <c r="Q53" s="230">
        <f t="shared" si="12"/>
        <v>0</v>
      </c>
      <c r="R53" s="230">
        <f t="shared" si="12"/>
        <v>0</v>
      </c>
      <c r="S53" s="230">
        <f t="shared" si="12"/>
        <v>0</v>
      </c>
      <c r="T53" s="230">
        <f t="shared" si="12"/>
        <v>0</v>
      </c>
      <c r="U53" s="230">
        <f t="shared" si="12"/>
        <v>0</v>
      </c>
      <c r="V53" s="230">
        <f t="shared" si="12"/>
        <v>0</v>
      </c>
      <c r="W53" s="230">
        <f t="shared" si="12"/>
        <v>0</v>
      </c>
      <c r="X53" s="230">
        <f t="shared" si="12"/>
        <v>0</v>
      </c>
      <c r="Y53" s="230">
        <f t="shared" si="12"/>
        <v>0</v>
      </c>
      <c r="Z53" s="230">
        <f t="shared" si="12"/>
        <v>0</v>
      </c>
    </row>
    <row r="54" spans="1:26">
      <c r="A54" s="224" t="s">
        <v>1251</v>
      </c>
      <c r="B54" s="226">
        <f t="shared" si="0"/>
        <v>0</v>
      </c>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row>
    <row r="55" spans="1:26">
      <c r="A55" s="224" t="s">
        <v>1252</v>
      </c>
      <c r="B55" s="226">
        <f t="shared" si="0"/>
        <v>0</v>
      </c>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row>
    <row r="56" spans="1:26">
      <c r="A56" s="224" t="s">
        <v>1253</v>
      </c>
      <c r="B56" s="226">
        <f t="shared" si="0"/>
        <v>0</v>
      </c>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row>
    <row r="57" spans="1:26">
      <c r="A57" s="224" t="s">
        <v>1254</v>
      </c>
      <c r="B57" s="226">
        <f t="shared" si="0"/>
        <v>0</v>
      </c>
      <c r="C57" s="193"/>
      <c r="D57" s="193"/>
      <c r="E57" s="193"/>
      <c r="F57" s="193"/>
      <c r="G57" s="193"/>
      <c r="H57" s="193"/>
      <c r="I57" s="193"/>
      <c r="J57" s="193"/>
      <c r="K57" s="193"/>
      <c r="L57" s="193"/>
      <c r="M57" s="193"/>
      <c r="N57" s="193"/>
      <c r="O57" s="193"/>
      <c r="P57" s="193"/>
      <c r="Q57" s="193"/>
      <c r="R57" s="193"/>
      <c r="S57" s="193"/>
      <c r="T57" s="193"/>
      <c r="U57" s="193"/>
      <c r="V57" s="193"/>
      <c r="W57" s="193"/>
      <c r="X57" s="193"/>
      <c r="Y57" s="193"/>
      <c r="Z57" s="193"/>
    </row>
    <row r="58" spans="1:26">
      <c r="A58" s="224" t="s">
        <v>1255</v>
      </c>
      <c r="B58" s="226">
        <f t="shared" si="0"/>
        <v>0</v>
      </c>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row>
    <row r="59" spans="1:26">
      <c r="A59" s="224" t="s">
        <v>1256</v>
      </c>
      <c r="B59" s="226">
        <f t="shared" si="0"/>
        <v>0</v>
      </c>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row>
    <row r="60" spans="1:26">
      <c r="A60" s="224" t="s">
        <v>1257</v>
      </c>
      <c r="B60" s="226">
        <f t="shared" si="0"/>
        <v>0</v>
      </c>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row>
    <row r="61" spans="1:26">
      <c r="A61" s="224" t="s">
        <v>1258</v>
      </c>
      <c r="B61" s="226">
        <f t="shared" si="0"/>
        <v>0</v>
      </c>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row>
    <row r="62" spans="1:26">
      <c r="A62" s="216" t="s">
        <v>1259</v>
      </c>
      <c r="B62" s="227">
        <f t="shared" ref="B62:Z62" si="13">B63+B64</f>
        <v>0</v>
      </c>
      <c r="C62" s="228">
        <f t="shared" si="13"/>
        <v>0</v>
      </c>
      <c r="D62" s="228">
        <f t="shared" si="13"/>
        <v>0</v>
      </c>
      <c r="E62" s="228">
        <f t="shared" si="13"/>
        <v>0</v>
      </c>
      <c r="F62" s="228">
        <f t="shared" si="13"/>
        <v>0</v>
      </c>
      <c r="G62" s="228">
        <f t="shared" si="13"/>
        <v>0</v>
      </c>
      <c r="H62" s="228">
        <f t="shared" si="13"/>
        <v>0</v>
      </c>
      <c r="I62" s="228">
        <f t="shared" si="13"/>
        <v>0</v>
      </c>
      <c r="J62" s="228">
        <f t="shared" si="13"/>
        <v>0</v>
      </c>
      <c r="K62" s="228">
        <f t="shared" si="13"/>
        <v>0</v>
      </c>
      <c r="L62" s="228">
        <f t="shared" si="13"/>
        <v>0</v>
      </c>
      <c r="M62" s="228">
        <f t="shared" si="13"/>
        <v>0</v>
      </c>
      <c r="N62" s="228">
        <f t="shared" si="13"/>
        <v>0</v>
      </c>
      <c r="O62" s="228">
        <f t="shared" si="13"/>
        <v>0</v>
      </c>
      <c r="P62" s="228">
        <f t="shared" si="13"/>
        <v>0</v>
      </c>
      <c r="Q62" s="228">
        <f t="shared" si="13"/>
        <v>0</v>
      </c>
      <c r="R62" s="228">
        <f t="shared" si="13"/>
        <v>0</v>
      </c>
      <c r="S62" s="228">
        <f t="shared" si="13"/>
        <v>0</v>
      </c>
      <c r="T62" s="228">
        <f t="shared" si="13"/>
        <v>0</v>
      </c>
      <c r="U62" s="228">
        <f t="shared" si="13"/>
        <v>0</v>
      </c>
      <c r="V62" s="228">
        <f t="shared" si="13"/>
        <v>0</v>
      </c>
      <c r="W62" s="228">
        <f t="shared" si="13"/>
        <v>0</v>
      </c>
      <c r="X62" s="228">
        <f t="shared" si="13"/>
        <v>0</v>
      </c>
      <c r="Y62" s="228">
        <f t="shared" si="13"/>
        <v>0</v>
      </c>
      <c r="Z62" s="228">
        <f t="shared" si="13"/>
        <v>0</v>
      </c>
    </row>
    <row r="63" spans="1:26">
      <c r="A63" s="225" t="s">
        <v>1260</v>
      </c>
      <c r="B63" s="229">
        <f t="shared" ref="B63:B70" si="14">SUM(C63:Z63)</f>
        <v>0</v>
      </c>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row>
    <row r="64" spans="1:26">
      <c r="A64" s="224" t="s">
        <v>1212</v>
      </c>
      <c r="B64" s="226">
        <f t="shared" si="14"/>
        <v>0</v>
      </c>
      <c r="C64" s="230">
        <f t="shared" ref="C64:Z64" si="15">SUM(C65:C70)</f>
        <v>0</v>
      </c>
      <c r="D64" s="230">
        <f t="shared" si="15"/>
        <v>0</v>
      </c>
      <c r="E64" s="230">
        <f t="shared" si="15"/>
        <v>0</v>
      </c>
      <c r="F64" s="230">
        <f t="shared" si="15"/>
        <v>0</v>
      </c>
      <c r="G64" s="230">
        <f t="shared" si="15"/>
        <v>0</v>
      </c>
      <c r="H64" s="230">
        <f t="shared" si="15"/>
        <v>0</v>
      </c>
      <c r="I64" s="230">
        <f t="shared" si="15"/>
        <v>0</v>
      </c>
      <c r="J64" s="230">
        <f t="shared" si="15"/>
        <v>0</v>
      </c>
      <c r="K64" s="230">
        <f t="shared" si="15"/>
        <v>0</v>
      </c>
      <c r="L64" s="230">
        <f t="shared" si="15"/>
        <v>0</v>
      </c>
      <c r="M64" s="230">
        <f t="shared" si="15"/>
        <v>0</v>
      </c>
      <c r="N64" s="230">
        <f t="shared" si="15"/>
        <v>0</v>
      </c>
      <c r="O64" s="230">
        <f t="shared" si="15"/>
        <v>0</v>
      </c>
      <c r="P64" s="230">
        <f t="shared" si="15"/>
        <v>0</v>
      </c>
      <c r="Q64" s="230">
        <f t="shared" si="15"/>
        <v>0</v>
      </c>
      <c r="R64" s="230">
        <f t="shared" si="15"/>
        <v>0</v>
      </c>
      <c r="S64" s="230">
        <f t="shared" si="15"/>
        <v>0</v>
      </c>
      <c r="T64" s="230">
        <f t="shared" si="15"/>
        <v>0</v>
      </c>
      <c r="U64" s="230">
        <f t="shared" si="15"/>
        <v>0</v>
      </c>
      <c r="V64" s="230">
        <f t="shared" si="15"/>
        <v>0</v>
      </c>
      <c r="W64" s="230">
        <f t="shared" si="15"/>
        <v>0</v>
      </c>
      <c r="X64" s="230">
        <f t="shared" si="15"/>
        <v>0</v>
      </c>
      <c r="Y64" s="230">
        <f t="shared" si="15"/>
        <v>0</v>
      </c>
      <c r="Z64" s="230">
        <f t="shared" si="15"/>
        <v>0</v>
      </c>
    </row>
    <row r="65" spans="1:26">
      <c r="A65" s="224" t="s">
        <v>1261</v>
      </c>
      <c r="B65" s="226">
        <f t="shared" si="14"/>
        <v>0</v>
      </c>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row>
    <row r="66" spans="1:26">
      <c r="A66" s="224" t="s">
        <v>1262</v>
      </c>
      <c r="B66" s="226">
        <f t="shared" si="14"/>
        <v>0</v>
      </c>
      <c r="C66" s="193"/>
      <c r="D66" s="193"/>
      <c r="E66" s="193"/>
      <c r="F66" s="193"/>
      <c r="G66" s="193"/>
      <c r="H66" s="193"/>
      <c r="I66" s="193"/>
      <c r="J66" s="193"/>
      <c r="K66" s="193"/>
      <c r="L66" s="193"/>
      <c r="M66" s="193"/>
      <c r="N66" s="193"/>
      <c r="O66" s="193"/>
      <c r="P66" s="193"/>
      <c r="Q66" s="193"/>
      <c r="R66" s="193"/>
      <c r="S66" s="193"/>
      <c r="T66" s="193"/>
      <c r="U66" s="193"/>
      <c r="V66" s="193"/>
      <c r="W66" s="193"/>
      <c r="X66" s="193"/>
      <c r="Y66" s="193"/>
      <c r="Z66" s="193"/>
    </row>
    <row r="67" spans="1:26">
      <c r="A67" s="224" t="s">
        <v>1263</v>
      </c>
      <c r="B67" s="226">
        <f t="shared" si="14"/>
        <v>0</v>
      </c>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row>
    <row r="68" spans="1:26">
      <c r="A68" s="224" t="s">
        <v>1264</v>
      </c>
      <c r="B68" s="226">
        <f t="shared" si="14"/>
        <v>0</v>
      </c>
      <c r="C68" s="193"/>
      <c r="D68" s="193"/>
      <c r="E68" s="193"/>
      <c r="F68" s="193"/>
      <c r="G68" s="193"/>
      <c r="H68" s="193"/>
      <c r="I68" s="193"/>
      <c r="J68" s="193"/>
      <c r="K68" s="193"/>
      <c r="L68" s="193"/>
      <c r="M68" s="193"/>
      <c r="N68" s="193"/>
      <c r="O68" s="193"/>
      <c r="P68" s="193"/>
      <c r="Q68" s="193"/>
      <c r="R68" s="193"/>
      <c r="S68" s="193"/>
      <c r="T68" s="193"/>
      <c r="U68" s="193"/>
      <c r="V68" s="193"/>
      <c r="W68" s="193"/>
      <c r="X68" s="193"/>
      <c r="Y68" s="193"/>
      <c r="Z68" s="193"/>
    </row>
    <row r="69" spans="1:26">
      <c r="A69" s="224" t="s">
        <v>1265</v>
      </c>
      <c r="B69" s="226">
        <f t="shared" si="14"/>
        <v>0</v>
      </c>
      <c r="C69" s="193"/>
      <c r="D69" s="193"/>
      <c r="E69" s="193"/>
      <c r="F69" s="193"/>
      <c r="G69" s="193"/>
      <c r="H69" s="193"/>
      <c r="I69" s="193"/>
      <c r="J69" s="193"/>
      <c r="K69" s="193"/>
      <c r="L69" s="193"/>
      <c r="M69" s="193"/>
      <c r="N69" s="193"/>
      <c r="O69" s="193"/>
      <c r="P69" s="193"/>
      <c r="Q69" s="193"/>
      <c r="R69" s="193"/>
      <c r="S69" s="193"/>
      <c r="T69" s="193"/>
      <c r="U69" s="193"/>
      <c r="V69" s="193"/>
      <c r="W69" s="193"/>
      <c r="X69" s="193"/>
      <c r="Y69" s="193"/>
      <c r="Z69" s="193"/>
    </row>
    <row r="70" spans="1:26">
      <c r="A70" s="224" t="s">
        <v>1266</v>
      </c>
      <c r="B70" s="226">
        <f t="shared" si="14"/>
        <v>0</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row>
    <row r="71" spans="1:26">
      <c r="A71" s="216" t="s">
        <v>1267</v>
      </c>
      <c r="B71" s="227">
        <f t="shared" ref="B71:Z71" si="16">SUM(B72:B73)</f>
        <v>0</v>
      </c>
      <c r="C71" s="228">
        <f t="shared" si="16"/>
        <v>0</v>
      </c>
      <c r="D71" s="228">
        <f t="shared" si="16"/>
        <v>0</v>
      </c>
      <c r="E71" s="228">
        <f t="shared" si="16"/>
        <v>0</v>
      </c>
      <c r="F71" s="228">
        <f t="shared" si="16"/>
        <v>0</v>
      </c>
      <c r="G71" s="228">
        <f t="shared" si="16"/>
        <v>0</v>
      </c>
      <c r="H71" s="228">
        <f t="shared" si="16"/>
        <v>0</v>
      </c>
      <c r="I71" s="228">
        <f t="shared" si="16"/>
        <v>0</v>
      </c>
      <c r="J71" s="228">
        <f t="shared" si="16"/>
        <v>0</v>
      </c>
      <c r="K71" s="228">
        <f t="shared" si="16"/>
        <v>0</v>
      </c>
      <c r="L71" s="228">
        <f t="shared" si="16"/>
        <v>0</v>
      </c>
      <c r="M71" s="228">
        <f t="shared" si="16"/>
        <v>0</v>
      </c>
      <c r="N71" s="228">
        <f t="shared" si="16"/>
        <v>0</v>
      </c>
      <c r="O71" s="228">
        <f t="shared" si="16"/>
        <v>0</v>
      </c>
      <c r="P71" s="228">
        <f t="shared" si="16"/>
        <v>0</v>
      </c>
      <c r="Q71" s="228">
        <f t="shared" si="16"/>
        <v>0</v>
      </c>
      <c r="R71" s="228">
        <f t="shared" si="16"/>
        <v>0</v>
      </c>
      <c r="S71" s="228">
        <f t="shared" si="16"/>
        <v>0</v>
      </c>
      <c r="T71" s="228">
        <f t="shared" si="16"/>
        <v>0</v>
      </c>
      <c r="U71" s="228">
        <f t="shared" si="16"/>
        <v>0</v>
      </c>
      <c r="V71" s="228">
        <f t="shared" si="16"/>
        <v>0</v>
      </c>
      <c r="W71" s="228">
        <f t="shared" si="16"/>
        <v>0</v>
      </c>
      <c r="X71" s="228">
        <f t="shared" si="16"/>
        <v>0</v>
      </c>
      <c r="Y71" s="228">
        <f t="shared" si="16"/>
        <v>0</v>
      </c>
      <c r="Z71" s="228">
        <f t="shared" si="16"/>
        <v>0</v>
      </c>
    </row>
    <row r="72" spans="1:26">
      <c r="A72" s="225" t="s">
        <v>1268</v>
      </c>
      <c r="B72" s="229">
        <f t="shared" ref="B72:B78" si="17">SUM(C72:Z72)</f>
        <v>0</v>
      </c>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row>
    <row r="73" spans="1:26">
      <c r="A73" s="224" t="s">
        <v>1236</v>
      </c>
      <c r="B73" s="226">
        <f t="shared" si="17"/>
        <v>0</v>
      </c>
      <c r="C73" s="230">
        <f t="shared" ref="C73:Z73" si="18">SUM(C74:C78)</f>
        <v>0</v>
      </c>
      <c r="D73" s="230">
        <f t="shared" si="18"/>
        <v>0</v>
      </c>
      <c r="E73" s="230">
        <f t="shared" si="18"/>
        <v>0</v>
      </c>
      <c r="F73" s="230">
        <f t="shared" si="18"/>
        <v>0</v>
      </c>
      <c r="G73" s="230">
        <f t="shared" si="18"/>
        <v>0</v>
      </c>
      <c r="H73" s="230">
        <f t="shared" si="18"/>
        <v>0</v>
      </c>
      <c r="I73" s="230">
        <f t="shared" si="18"/>
        <v>0</v>
      </c>
      <c r="J73" s="230">
        <f t="shared" si="18"/>
        <v>0</v>
      </c>
      <c r="K73" s="230">
        <f t="shared" si="18"/>
        <v>0</v>
      </c>
      <c r="L73" s="230">
        <f t="shared" si="18"/>
        <v>0</v>
      </c>
      <c r="M73" s="230">
        <f t="shared" si="18"/>
        <v>0</v>
      </c>
      <c r="N73" s="230">
        <f t="shared" si="18"/>
        <v>0</v>
      </c>
      <c r="O73" s="230">
        <f t="shared" si="18"/>
        <v>0</v>
      </c>
      <c r="P73" s="230">
        <f t="shared" si="18"/>
        <v>0</v>
      </c>
      <c r="Q73" s="230">
        <f t="shared" si="18"/>
        <v>0</v>
      </c>
      <c r="R73" s="230">
        <f t="shared" si="18"/>
        <v>0</v>
      </c>
      <c r="S73" s="230">
        <f t="shared" si="18"/>
        <v>0</v>
      </c>
      <c r="T73" s="230">
        <f t="shared" si="18"/>
        <v>0</v>
      </c>
      <c r="U73" s="230">
        <f t="shared" si="18"/>
        <v>0</v>
      </c>
      <c r="V73" s="230">
        <f t="shared" si="18"/>
        <v>0</v>
      </c>
      <c r="W73" s="230">
        <f t="shared" si="18"/>
        <v>0</v>
      </c>
      <c r="X73" s="230">
        <f t="shared" si="18"/>
        <v>0</v>
      </c>
      <c r="Y73" s="230">
        <f t="shared" si="18"/>
        <v>0</v>
      </c>
      <c r="Z73" s="230">
        <f t="shared" si="18"/>
        <v>0</v>
      </c>
    </row>
    <row r="74" spans="1:26">
      <c r="A74" s="224" t="s">
        <v>1269</v>
      </c>
      <c r="B74" s="226">
        <f t="shared" si="17"/>
        <v>0</v>
      </c>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row>
    <row r="75" spans="1:26">
      <c r="A75" s="224" t="s">
        <v>1270</v>
      </c>
      <c r="B75" s="226">
        <f t="shared" si="17"/>
        <v>0</v>
      </c>
      <c r="C75" s="193"/>
      <c r="D75" s="193"/>
      <c r="E75" s="193"/>
      <c r="F75" s="193"/>
      <c r="G75" s="193"/>
      <c r="H75" s="193"/>
      <c r="I75" s="193"/>
      <c r="J75" s="193"/>
      <c r="K75" s="193"/>
      <c r="L75" s="193"/>
      <c r="M75" s="193"/>
      <c r="N75" s="193"/>
      <c r="O75" s="193"/>
      <c r="P75" s="193"/>
      <c r="Q75" s="193"/>
      <c r="R75" s="193"/>
      <c r="S75" s="193"/>
      <c r="T75" s="193"/>
      <c r="U75" s="193"/>
      <c r="V75" s="193"/>
      <c r="W75" s="193"/>
      <c r="X75" s="193"/>
      <c r="Y75" s="193"/>
      <c r="Z75" s="193"/>
    </row>
    <row r="76" spans="1:26">
      <c r="A76" s="224" t="s">
        <v>1271</v>
      </c>
      <c r="B76" s="226">
        <f t="shared" si="17"/>
        <v>0</v>
      </c>
      <c r="C76" s="193"/>
      <c r="D76" s="193"/>
      <c r="E76" s="193"/>
      <c r="F76" s="193"/>
      <c r="G76" s="193"/>
      <c r="H76" s="193"/>
      <c r="I76" s="193"/>
      <c r="J76" s="193"/>
      <c r="K76" s="193"/>
      <c r="L76" s="193"/>
      <c r="M76" s="193"/>
      <c r="N76" s="193"/>
      <c r="O76" s="193"/>
      <c r="P76" s="193"/>
      <c r="Q76" s="193"/>
      <c r="R76" s="193"/>
      <c r="S76" s="193"/>
      <c r="T76" s="193"/>
      <c r="U76" s="193"/>
      <c r="V76" s="193"/>
      <c r="W76" s="193"/>
      <c r="X76" s="193"/>
      <c r="Y76" s="193"/>
      <c r="Z76" s="193"/>
    </row>
    <row r="77" spans="1:26">
      <c r="A77" s="224" t="s">
        <v>1272</v>
      </c>
      <c r="B77" s="226">
        <f t="shared" si="17"/>
        <v>0</v>
      </c>
      <c r="C77" s="193"/>
      <c r="D77" s="193"/>
      <c r="E77" s="193"/>
      <c r="F77" s="193"/>
      <c r="G77" s="193"/>
      <c r="H77" s="193"/>
      <c r="I77" s="193"/>
      <c r="J77" s="193"/>
      <c r="K77" s="193"/>
      <c r="L77" s="193"/>
      <c r="M77" s="193"/>
      <c r="N77" s="193"/>
      <c r="O77" s="193"/>
      <c r="P77" s="193"/>
      <c r="Q77" s="193"/>
      <c r="R77" s="193"/>
      <c r="S77" s="193"/>
      <c r="T77" s="193"/>
      <c r="U77" s="193"/>
      <c r="V77" s="193"/>
      <c r="W77" s="193"/>
      <c r="X77" s="193"/>
      <c r="Y77" s="193"/>
      <c r="Z77" s="193"/>
    </row>
    <row r="78" spans="1:26">
      <c r="A78" s="224" t="s">
        <v>1273</v>
      </c>
      <c r="B78" s="226">
        <f t="shared" si="17"/>
        <v>0</v>
      </c>
      <c r="C78" s="193"/>
      <c r="D78" s="193"/>
      <c r="E78" s="193"/>
      <c r="F78" s="193"/>
      <c r="G78" s="193"/>
      <c r="H78" s="193"/>
      <c r="I78" s="193"/>
      <c r="J78" s="193"/>
      <c r="K78" s="193"/>
      <c r="L78" s="193"/>
      <c r="M78" s="193"/>
      <c r="N78" s="193"/>
      <c r="O78" s="193"/>
      <c r="P78" s="193"/>
      <c r="Q78" s="193"/>
      <c r="R78" s="193"/>
      <c r="S78" s="193"/>
      <c r="T78" s="193"/>
      <c r="U78" s="193"/>
      <c r="V78" s="193"/>
      <c r="W78" s="193"/>
      <c r="X78" s="193"/>
      <c r="Y78" s="193"/>
      <c r="Z78" s="193"/>
    </row>
    <row r="79" spans="1:26">
      <c r="A79" s="216" t="s">
        <v>1274</v>
      </c>
      <c r="B79" s="227">
        <f t="shared" ref="B79:Z79" si="19">B80+B81</f>
        <v>0</v>
      </c>
      <c r="C79" s="228">
        <f t="shared" si="19"/>
        <v>0</v>
      </c>
      <c r="D79" s="228">
        <f t="shared" si="19"/>
        <v>0</v>
      </c>
      <c r="E79" s="228">
        <f t="shared" si="19"/>
        <v>0</v>
      </c>
      <c r="F79" s="228">
        <f t="shared" si="19"/>
        <v>0</v>
      </c>
      <c r="G79" s="228">
        <f t="shared" si="19"/>
        <v>0</v>
      </c>
      <c r="H79" s="228">
        <f t="shared" si="19"/>
        <v>0</v>
      </c>
      <c r="I79" s="228">
        <f t="shared" si="19"/>
        <v>0</v>
      </c>
      <c r="J79" s="228">
        <f t="shared" si="19"/>
        <v>0</v>
      </c>
      <c r="K79" s="228">
        <f t="shared" si="19"/>
        <v>0</v>
      </c>
      <c r="L79" s="228">
        <f t="shared" si="19"/>
        <v>0</v>
      </c>
      <c r="M79" s="228">
        <f t="shared" si="19"/>
        <v>0</v>
      </c>
      <c r="N79" s="228">
        <f t="shared" si="19"/>
        <v>0</v>
      </c>
      <c r="O79" s="228">
        <f t="shared" si="19"/>
        <v>0</v>
      </c>
      <c r="P79" s="228">
        <f t="shared" si="19"/>
        <v>0</v>
      </c>
      <c r="Q79" s="228">
        <f t="shared" si="19"/>
        <v>0</v>
      </c>
      <c r="R79" s="228">
        <f t="shared" si="19"/>
        <v>0</v>
      </c>
      <c r="S79" s="228">
        <f t="shared" si="19"/>
        <v>0</v>
      </c>
      <c r="T79" s="228">
        <f t="shared" si="19"/>
        <v>0</v>
      </c>
      <c r="U79" s="228">
        <f t="shared" si="19"/>
        <v>0</v>
      </c>
      <c r="V79" s="228">
        <f t="shared" si="19"/>
        <v>0</v>
      </c>
      <c r="W79" s="228">
        <f t="shared" si="19"/>
        <v>0</v>
      </c>
      <c r="X79" s="228">
        <f t="shared" si="19"/>
        <v>0</v>
      </c>
      <c r="Y79" s="228">
        <f t="shared" si="19"/>
        <v>0</v>
      </c>
      <c r="Z79" s="228">
        <f t="shared" si="19"/>
        <v>0</v>
      </c>
    </row>
    <row r="80" spans="1:26">
      <c r="A80" s="224" t="s">
        <v>1275</v>
      </c>
      <c r="B80" s="226">
        <f t="shared" ref="B80:B99" si="20">SUM(C80:Z80)</f>
        <v>0</v>
      </c>
      <c r="C80" s="193"/>
      <c r="D80" s="193"/>
      <c r="E80" s="193"/>
      <c r="F80" s="193"/>
      <c r="G80" s="193"/>
      <c r="H80" s="193"/>
      <c r="I80" s="193"/>
      <c r="J80" s="193"/>
      <c r="K80" s="193"/>
      <c r="L80" s="193"/>
      <c r="M80" s="193"/>
      <c r="N80" s="193"/>
      <c r="O80" s="193"/>
      <c r="P80" s="193"/>
      <c r="Q80" s="193"/>
      <c r="R80" s="193"/>
      <c r="S80" s="193"/>
      <c r="T80" s="193"/>
      <c r="U80" s="193"/>
      <c r="V80" s="193"/>
      <c r="W80" s="193"/>
      <c r="X80" s="193"/>
      <c r="Y80" s="193"/>
      <c r="Z80" s="193"/>
    </row>
    <row r="81" spans="1:26">
      <c r="A81" s="224" t="s">
        <v>1236</v>
      </c>
      <c r="B81" s="226">
        <f t="shared" si="20"/>
        <v>0</v>
      </c>
      <c r="C81" s="230">
        <f t="shared" ref="C81:Z81" si="21">SUM(C82:C86)</f>
        <v>0</v>
      </c>
      <c r="D81" s="230">
        <f t="shared" si="21"/>
        <v>0</v>
      </c>
      <c r="E81" s="230">
        <f t="shared" si="21"/>
        <v>0</v>
      </c>
      <c r="F81" s="230">
        <f t="shared" si="21"/>
        <v>0</v>
      </c>
      <c r="G81" s="230">
        <f t="shared" si="21"/>
        <v>0</v>
      </c>
      <c r="H81" s="230">
        <f t="shared" si="21"/>
        <v>0</v>
      </c>
      <c r="I81" s="230">
        <f t="shared" si="21"/>
        <v>0</v>
      </c>
      <c r="J81" s="230">
        <f t="shared" si="21"/>
        <v>0</v>
      </c>
      <c r="K81" s="230">
        <f t="shared" si="21"/>
        <v>0</v>
      </c>
      <c r="L81" s="230">
        <f t="shared" si="21"/>
        <v>0</v>
      </c>
      <c r="M81" s="230">
        <f t="shared" si="21"/>
        <v>0</v>
      </c>
      <c r="N81" s="230">
        <f t="shared" si="21"/>
        <v>0</v>
      </c>
      <c r="O81" s="230">
        <f t="shared" si="21"/>
        <v>0</v>
      </c>
      <c r="P81" s="230">
        <f t="shared" si="21"/>
        <v>0</v>
      </c>
      <c r="Q81" s="230">
        <f t="shared" si="21"/>
        <v>0</v>
      </c>
      <c r="R81" s="230">
        <f t="shared" si="21"/>
        <v>0</v>
      </c>
      <c r="S81" s="230">
        <f t="shared" si="21"/>
        <v>0</v>
      </c>
      <c r="T81" s="230">
        <f t="shared" si="21"/>
        <v>0</v>
      </c>
      <c r="U81" s="230">
        <f t="shared" si="21"/>
        <v>0</v>
      </c>
      <c r="V81" s="230">
        <f t="shared" si="21"/>
        <v>0</v>
      </c>
      <c r="W81" s="230">
        <f t="shared" si="21"/>
        <v>0</v>
      </c>
      <c r="X81" s="230">
        <f t="shared" si="21"/>
        <v>0</v>
      </c>
      <c r="Y81" s="230">
        <f t="shared" si="21"/>
        <v>0</v>
      </c>
      <c r="Z81" s="230">
        <f t="shared" si="21"/>
        <v>0</v>
      </c>
    </row>
    <row r="82" spans="1:26">
      <c r="A82" s="224" t="s">
        <v>1276</v>
      </c>
      <c r="B82" s="226">
        <f t="shared" si="20"/>
        <v>0</v>
      </c>
      <c r="C82" s="193"/>
      <c r="D82" s="193"/>
      <c r="E82" s="193"/>
      <c r="F82" s="193"/>
      <c r="G82" s="193"/>
      <c r="H82" s="193"/>
      <c r="I82" s="193"/>
      <c r="J82" s="193"/>
      <c r="K82" s="193"/>
      <c r="L82" s="193"/>
      <c r="M82" s="193"/>
      <c r="N82" s="193"/>
      <c r="O82" s="193"/>
      <c r="P82" s="193"/>
      <c r="Q82" s="193"/>
      <c r="R82" s="193"/>
      <c r="S82" s="193"/>
      <c r="T82" s="193"/>
      <c r="U82" s="193"/>
      <c r="V82" s="193"/>
      <c r="W82" s="193"/>
      <c r="X82" s="193"/>
      <c r="Y82" s="193"/>
      <c r="Z82" s="193"/>
    </row>
    <row r="83" spans="1:26">
      <c r="A83" s="224" t="s">
        <v>1277</v>
      </c>
      <c r="B83" s="226">
        <f t="shared" si="20"/>
        <v>0</v>
      </c>
      <c r="C83" s="193"/>
      <c r="D83" s="193"/>
      <c r="E83" s="193"/>
      <c r="F83" s="193"/>
      <c r="G83" s="193"/>
      <c r="H83" s="193"/>
      <c r="I83" s="193"/>
      <c r="J83" s="193"/>
      <c r="K83" s="193"/>
      <c r="L83" s="193"/>
      <c r="M83" s="193"/>
      <c r="N83" s="193"/>
      <c r="O83" s="193"/>
      <c r="P83" s="193"/>
      <c r="Q83" s="193"/>
      <c r="R83" s="193"/>
      <c r="S83" s="193"/>
      <c r="T83" s="193"/>
      <c r="U83" s="193"/>
      <c r="V83" s="193"/>
      <c r="W83" s="193"/>
      <c r="X83" s="193"/>
      <c r="Y83" s="193"/>
      <c r="Z83" s="193"/>
    </row>
    <row r="84" spans="1:26">
      <c r="A84" s="224" t="s">
        <v>1278</v>
      </c>
      <c r="B84" s="226">
        <f t="shared" si="20"/>
        <v>0</v>
      </c>
      <c r="C84" s="193"/>
      <c r="D84" s="193"/>
      <c r="E84" s="193"/>
      <c r="F84" s="193"/>
      <c r="G84" s="193"/>
      <c r="H84" s="193"/>
      <c r="I84" s="193"/>
      <c r="J84" s="193"/>
      <c r="K84" s="193"/>
      <c r="L84" s="193"/>
      <c r="M84" s="193"/>
      <c r="N84" s="193"/>
      <c r="O84" s="193"/>
      <c r="P84" s="193"/>
      <c r="Q84" s="193"/>
      <c r="R84" s="193"/>
      <c r="S84" s="193"/>
      <c r="T84" s="193"/>
      <c r="U84" s="193"/>
      <c r="V84" s="193"/>
      <c r="W84" s="193"/>
      <c r="X84" s="193"/>
      <c r="Y84" s="193"/>
      <c r="Z84" s="193"/>
    </row>
    <row r="85" spans="1:26">
      <c r="A85" s="224" t="s">
        <v>1279</v>
      </c>
      <c r="B85" s="226">
        <f t="shared" si="20"/>
        <v>0</v>
      </c>
      <c r="C85" s="193"/>
      <c r="D85" s="193"/>
      <c r="E85" s="193"/>
      <c r="F85" s="193"/>
      <c r="G85" s="193"/>
      <c r="H85" s="193"/>
      <c r="I85" s="193"/>
      <c r="J85" s="193"/>
      <c r="K85" s="193"/>
      <c r="L85" s="193"/>
      <c r="M85" s="193"/>
      <c r="N85" s="193"/>
      <c r="O85" s="193"/>
      <c r="P85" s="193"/>
      <c r="Q85" s="193"/>
      <c r="R85" s="193"/>
      <c r="S85" s="193"/>
      <c r="T85" s="193"/>
      <c r="U85" s="193"/>
      <c r="V85" s="193"/>
      <c r="W85" s="193"/>
      <c r="X85" s="193"/>
      <c r="Y85" s="193"/>
      <c r="Z85" s="193"/>
    </row>
    <row r="86" spans="1:26">
      <c r="A86" s="224" t="s">
        <v>1280</v>
      </c>
      <c r="B86" s="226">
        <f t="shared" si="20"/>
        <v>0</v>
      </c>
      <c r="C86" s="193"/>
      <c r="D86" s="193"/>
      <c r="E86" s="193"/>
      <c r="F86" s="193"/>
      <c r="G86" s="193"/>
      <c r="H86" s="193"/>
      <c r="I86" s="193"/>
      <c r="J86" s="193"/>
      <c r="K86" s="193"/>
      <c r="L86" s="193"/>
      <c r="M86" s="193"/>
      <c r="N86" s="193"/>
      <c r="O86" s="193"/>
      <c r="P86" s="193"/>
      <c r="Q86" s="193"/>
      <c r="R86" s="193"/>
      <c r="S86" s="193"/>
      <c r="T86" s="193"/>
      <c r="U86" s="193"/>
      <c r="V86" s="193"/>
      <c r="W86" s="193"/>
      <c r="X86" s="193"/>
      <c r="Y86" s="193"/>
      <c r="Z86" s="193"/>
    </row>
    <row r="87" spans="1:26">
      <c r="A87" s="216" t="s">
        <v>1281</v>
      </c>
      <c r="B87" s="227">
        <f t="shared" si="20"/>
        <v>0</v>
      </c>
      <c r="C87" s="228">
        <f t="shared" ref="C87:Z87" si="22">C88+C89</f>
        <v>0</v>
      </c>
      <c r="D87" s="228">
        <f t="shared" si="22"/>
        <v>0</v>
      </c>
      <c r="E87" s="228">
        <f t="shared" si="22"/>
        <v>0</v>
      </c>
      <c r="F87" s="228">
        <f t="shared" si="22"/>
        <v>0</v>
      </c>
      <c r="G87" s="228">
        <f t="shared" si="22"/>
        <v>0</v>
      </c>
      <c r="H87" s="228">
        <f t="shared" si="22"/>
        <v>0</v>
      </c>
      <c r="I87" s="228">
        <f t="shared" si="22"/>
        <v>0</v>
      </c>
      <c r="J87" s="228">
        <f t="shared" si="22"/>
        <v>0</v>
      </c>
      <c r="K87" s="228">
        <f t="shared" si="22"/>
        <v>0</v>
      </c>
      <c r="L87" s="228">
        <f t="shared" si="22"/>
        <v>0</v>
      </c>
      <c r="M87" s="228">
        <f t="shared" si="22"/>
        <v>0</v>
      </c>
      <c r="N87" s="228">
        <f t="shared" si="22"/>
        <v>0</v>
      </c>
      <c r="O87" s="228">
        <f t="shared" si="22"/>
        <v>0</v>
      </c>
      <c r="P87" s="228">
        <f t="shared" si="22"/>
        <v>0</v>
      </c>
      <c r="Q87" s="228">
        <f t="shared" si="22"/>
        <v>0</v>
      </c>
      <c r="R87" s="228">
        <f t="shared" si="22"/>
        <v>0</v>
      </c>
      <c r="S87" s="228">
        <f t="shared" si="22"/>
        <v>0</v>
      </c>
      <c r="T87" s="228">
        <f t="shared" si="22"/>
        <v>0</v>
      </c>
      <c r="U87" s="228">
        <f t="shared" si="22"/>
        <v>0</v>
      </c>
      <c r="V87" s="228">
        <f t="shared" si="22"/>
        <v>0</v>
      </c>
      <c r="W87" s="228">
        <f t="shared" si="22"/>
        <v>0</v>
      </c>
      <c r="X87" s="228">
        <f t="shared" si="22"/>
        <v>0</v>
      </c>
      <c r="Y87" s="228">
        <f t="shared" si="22"/>
        <v>0</v>
      </c>
      <c r="Z87" s="228">
        <f t="shared" si="22"/>
        <v>0</v>
      </c>
    </row>
    <row r="88" spans="1:26">
      <c r="A88" s="224" t="s">
        <v>1282</v>
      </c>
      <c r="B88" s="226">
        <f t="shared" si="20"/>
        <v>0</v>
      </c>
      <c r="C88" s="193"/>
      <c r="D88" s="193"/>
      <c r="E88" s="193"/>
      <c r="F88" s="193"/>
      <c r="G88" s="193"/>
      <c r="H88" s="193"/>
      <c r="I88" s="193"/>
      <c r="J88" s="193"/>
      <c r="K88" s="193"/>
      <c r="L88" s="193"/>
      <c r="M88" s="193"/>
      <c r="N88" s="193"/>
      <c r="O88" s="193"/>
      <c r="P88" s="193"/>
      <c r="Q88" s="193"/>
      <c r="R88" s="193"/>
      <c r="S88" s="193"/>
      <c r="T88" s="193"/>
      <c r="U88" s="193"/>
      <c r="V88" s="193"/>
      <c r="W88" s="193"/>
      <c r="X88" s="193"/>
      <c r="Y88" s="193"/>
      <c r="Z88" s="193"/>
    </row>
    <row r="89" spans="1:26">
      <c r="A89" s="224" t="s">
        <v>1212</v>
      </c>
      <c r="B89" s="226">
        <f t="shared" si="20"/>
        <v>0</v>
      </c>
      <c r="C89" s="230">
        <f t="shared" ref="C89:Z89" si="23">SUM(C90:C97)</f>
        <v>0</v>
      </c>
      <c r="D89" s="230">
        <f t="shared" si="23"/>
        <v>0</v>
      </c>
      <c r="E89" s="230">
        <f t="shared" si="23"/>
        <v>0</v>
      </c>
      <c r="F89" s="230">
        <f t="shared" si="23"/>
        <v>0</v>
      </c>
      <c r="G89" s="230">
        <f t="shared" si="23"/>
        <v>0</v>
      </c>
      <c r="H89" s="230">
        <f t="shared" si="23"/>
        <v>0</v>
      </c>
      <c r="I89" s="230">
        <f t="shared" si="23"/>
        <v>0</v>
      </c>
      <c r="J89" s="230">
        <f t="shared" si="23"/>
        <v>0</v>
      </c>
      <c r="K89" s="230">
        <f t="shared" si="23"/>
        <v>0</v>
      </c>
      <c r="L89" s="230">
        <f t="shared" si="23"/>
        <v>0</v>
      </c>
      <c r="M89" s="230">
        <f t="shared" si="23"/>
        <v>0</v>
      </c>
      <c r="N89" s="230">
        <f t="shared" si="23"/>
        <v>0</v>
      </c>
      <c r="O89" s="230">
        <f t="shared" si="23"/>
        <v>0</v>
      </c>
      <c r="P89" s="230">
        <f t="shared" si="23"/>
        <v>0</v>
      </c>
      <c r="Q89" s="230">
        <f t="shared" si="23"/>
        <v>0</v>
      </c>
      <c r="R89" s="230">
        <f t="shared" si="23"/>
        <v>0</v>
      </c>
      <c r="S89" s="230">
        <f t="shared" si="23"/>
        <v>0</v>
      </c>
      <c r="T89" s="230">
        <f t="shared" si="23"/>
        <v>0</v>
      </c>
      <c r="U89" s="230">
        <f t="shared" si="23"/>
        <v>0</v>
      </c>
      <c r="V89" s="230">
        <f t="shared" si="23"/>
        <v>0</v>
      </c>
      <c r="W89" s="230">
        <f t="shared" si="23"/>
        <v>0</v>
      </c>
      <c r="X89" s="230">
        <f t="shared" si="23"/>
        <v>0</v>
      </c>
      <c r="Y89" s="230">
        <f t="shared" si="23"/>
        <v>0</v>
      </c>
      <c r="Z89" s="230">
        <f t="shared" si="23"/>
        <v>0</v>
      </c>
    </row>
    <row r="90" spans="1:26">
      <c r="A90" s="224" t="s">
        <v>1283</v>
      </c>
      <c r="B90" s="226">
        <f t="shared" si="20"/>
        <v>0</v>
      </c>
      <c r="C90" s="193"/>
      <c r="D90" s="193"/>
      <c r="E90" s="193"/>
      <c r="F90" s="193"/>
      <c r="G90" s="193"/>
      <c r="H90" s="193"/>
      <c r="I90" s="193"/>
      <c r="J90" s="193"/>
      <c r="K90" s="193"/>
      <c r="L90" s="193"/>
      <c r="M90" s="193"/>
      <c r="N90" s="193"/>
      <c r="O90" s="193"/>
      <c r="P90" s="193"/>
      <c r="Q90" s="193"/>
      <c r="R90" s="193"/>
      <c r="S90" s="193"/>
      <c r="T90" s="193"/>
      <c r="U90" s="193"/>
      <c r="V90" s="193"/>
      <c r="W90" s="193"/>
      <c r="X90" s="193"/>
      <c r="Y90" s="193"/>
      <c r="Z90" s="193"/>
    </row>
    <row r="91" spans="1:26">
      <c r="A91" s="224" t="s">
        <v>1284</v>
      </c>
      <c r="B91" s="226">
        <f t="shared" si="20"/>
        <v>0</v>
      </c>
      <c r="C91" s="193"/>
      <c r="D91" s="193"/>
      <c r="E91" s="193"/>
      <c r="F91" s="193"/>
      <c r="G91" s="193"/>
      <c r="H91" s="193"/>
      <c r="I91" s="193"/>
      <c r="J91" s="193"/>
      <c r="K91" s="193"/>
      <c r="L91" s="193"/>
      <c r="M91" s="193"/>
      <c r="N91" s="193"/>
      <c r="O91" s="193"/>
      <c r="P91" s="193"/>
      <c r="Q91" s="193"/>
      <c r="R91" s="193"/>
      <c r="S91" s="193"/>
      <c r="T91" s="193"/>
      <c r="U91" s="193"/>
      <c r="V91" s="193"/>
      <c r="W91" s="193"/>
      <c r="X91" s="193"/>
      <c r="Y91" s="193"/>
      <c r="Z91" s="193"/>
    </row>
    <row r="92" spans="1:26">
      <c r="A92" s="224" t="s">
        <v>1285</v>
      </c>
      <c r="B92" s="226">
        <f t="shared" si="20"/>
        <v>0</v>
      </c>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row>
    <row r="93" spans="1:26">
      <c r="A93" s="224" t="s">
        <v>1286</v>
      </c>
      <c r="B93" s="226">
        <f t="shared" si="20"/>
        <v>0</v>
      </c>
      <c r="C93" s="193"/>
      <c r="D93" s="193"/>
      <c r="E93" s="193"/>
      <c r="F93" s="193"/>
      <c r="G93" s="193"/>
      <c r="H93" s="193"/>
      <c r="I93" s="193"/>
      <c r="J93" s="193"/>
      <c r="K93" s="193"/>
      <c r="L93" s="193"/>
      <c r="M93" s="193"/>
      <c r="N93" s="193"/>
      <c r="O93" s="193"/>
      <c r="P93" s="193"/>
      <c r="Q93" s="193"/>
      <c r="R93" s="193"/>
      <c r="S93" s="193"/>
      <c r="T93" s="193"/>
      <c r="U93" s="193"/>
      <c r="V93" s="193"/>
      <c r="W93" s="193"/>
      <c r="X93" s="193"/>
      <c r="Y93" s="193"/>
      <c r="Z93" s="193"/>
    </row>
    <row r="94" spans="1:26">
      <c r="A94" s="224" t="s">
        <v>1287</v>
      </c>
      <c r="B94" s="226">
        <f t="shared" si="20"/>
        <v>0</v>
      </c>
      <c r="C94" s="193"/>
      <c r="D94" s="193"/>
      <c r="E94" s="193"/>
      <c r="F94" s="193"/>
      <c r="G94" s="193"/>
      <c r="H94" s="193"/>
      <c r="I94" s="193"/>
      <c r="J94" s="193"/>
      <c r="K94" s="193"/>
      <c r="L94" s="193"/>
      <c r="M94" s="193"/>
      <c r="N94" s="193"/>
      <c r="O94" s="193"/>
      <c r="P94" s="193"/>
      <c r="Q94" s="193"/>
      <c r="R94" s="193"/>
      <c r="S94" s="193"/>
      <c r="T94" s="193"/>
      <c r="U94" s="193"/>
      <c r="V94" s="193"/>
      <c r="W94" s="193"/>
      <c r="X94" s="193"/>
      <c r="Y94" s="193"/>
      <c r="Z94" s="193"/>
    </row>
    <row r="95" spans="1:26">
      <c r="A95" s="224" t="s">
        <v>1288</v>
      </c>
      <c r="B95" s="226">
        <f t="shared" si="20"/>
        <v>0</v>
      </c>
      <c r="C95" s="193"/>
      <c r="D95" s="193"/>
      <c r="E95" s="193"/>
      <c r="F95" s="193"/>
      <c r="G95" s="193"/>
      <c r="H95" s="193"/>
      <c r="I95" s="193"/>
      <c r="J95" s="193"/>
      <c r="K95" s="193"/>
      <c r="L95" s="193"/>
      <c r="M95" s="193"/>
      <c r="N95" s="193"/>
      <c r="O95" s="193"/>
      <c r="P95" s="193"/>
      <c r="Q95" s="193"/>
      <c r="R95" s="193"/>
      <c r="S95" s="193"/>
      <c r="T95" s="193"/>
      <c r="U95" s="193"/>
      <c r="V95" s="193"/>
      <c r="W95" s="193"/>
      <c r="X95" s="193"/>
      <c r="Y95" s="193"/>
      <c r="Z95" s="193"/>
    </row>
    <row r="96" spans="1:26">
      <c r="A96" s="224" t="s">
        <v>1289</v>
      </c>
      <c r="B96" s="226">
        <f t="shared" si="20"/>
        <v>0</v>
      </c>
      <c r="C96" s="193"/>
      <c r="D96" s="193"/>
      <c r="E96" s="193"/>
      <c r="F96" s="193"/>
      <c r="G96" s="193"/>
      <c r="H96" s="193"/>
      <c r="I96" s="193"/>
      <c r="J96" s="193"/>
      <c r="K96" s="193"/>
      <c r="L96" s="193"/>
      <c r="M96" s="193"/>
      <c r="N96" s="193"/>
      <c r="O96" s="193"/>
      <c r="P96" s="193"/>
      <c r="Q96" s="193"/>
      <c r="R96" s="193"/>
      <c r="S96" s="193"/>
      <c r="T96" s="193"/>
      <c r="U96" s="193"/>
      <c r="V96" s="193"/>
      <c r="W96" s="193"/>
      <c r="X96" s="193"/>
      <c r="Y96" s="193"/>
      <c r="Z96" s="193"/>
    </row>
    <row r="97" spans="1:26">
      <c r="A97" s="224" t="s">
        <v>1290</v>
      </c>
      <c r="B97" s="226">
        <f t="shared" si="20"/>
        <v>0</v>
      </c>
      <c r="C97" s="193"/>
      <c r="D97" s="193"/>
      <c r="E97" s="193"/>
      <c r="F97" s="193"/>
      <c r="G97" s="193"/>
      <c r="H97" s="193"/>
      <c r="I97" s="193"/>
      <c r="J97" s="193"/>
      <c r="K97" s="193"/>
      <c r="L97" s="193"/>
      <c r="M97" s="193"/>
      <c r="N97" s="193"/>
      <c r="O97" s="193"/>
      <c r="P97" s="193"/>
      <c r="Q97" s="193"/>
      <c r="R97" s="193"/>
      <c r="S97" s="193"/>
      <c r="T97" s="193"/>
      <c r="U97" s="193"/>
      <c r="V97" s="193"/>
      <c r="W97" s="193"/>
      <c r="X97" s="193"/>
      <c r="Y97" s="193"/>
      <c r="Z97" s="193"/>
    </row>
    <row r="98" spans="1:26">
      <c r="A98" s="216" t="s">
        <v>1291</v>
      </c>
      <c r="B98" s="227">
        <f t="shared" si="20"/>
        <v>0</v>
      </c>
      <c r="C98" s="228">
        <f t="shared" ref="C98:Z98" si="24">C99</f>
        <v>0</v>
      </c>
      <c r="D98" s="228">
        <f t="shared" si="24"/>
        <v>0</v>
      </c>
      <c r="E98" s="228">
        <f t="shared" si="24"/>
        <v>0</v>
      </c>
      <c r="F98" s="228">
        <f t="shared" si="24"/>
        <v>0</v>
      </c>
      <c r="G98" s="228">
        <f t="shared" si="24"/>
        <v>0</v>
      </c>
      <c r="H98" s="228">
        <f t="shared" si="24"/>
        <v>0</v>
      </c>
      <c r="I98" s="228">
        <f t="shared" si="24"/>
        <v>0</v>
      </c>
      <c r="J98" s="228">
        <f t="shared" si="24"/>
        <v>0</v>
      </c>
      <c r="K98" s="228">
        <f t="shared" si="24"/>
        <v>0</v>
      </c>
      <c r="L98" s="228">
        <f t="shared" si="24"/>
        <v>0</v>
      </c>
      <c r="M98" s="228">
        <f t="shared" si="24"/>
        <v>0</v>
      </c>
      <c r="N98" s="228">
        <f t="shared" si="24"/>
        <v>0</v>
      </c>
      <c r="O98" s="228">
        <f t="shared" si="24"/>
        <v>0</v>
      </c>
      <c r="P98" s="228">
        <f t="shared" si="24"/>
        <v>0</v>
      </c>
      <c r="Q98" s="228">
        <f t="shared" si="24"/>
        <v>0</v>
      </c>
      <c r="R98" s="228">
        <f t="shared" si="24"/>
        <v>0</v>
      </c>
      <c r="S98" s="228">
        <f t="shared" si="24"/>
        <v>0</v>
      </c>
      <c r="T98" s="228">
        <f t="shared" si="24"/>
        <v>0</v>
      </c>
      <c r="U98" s="228">
        <f t="shared" si="24"/>
        <v>0</v>
      </c>
      <c r="V98" s="228">
        <f t="shared" si="24"/>
        <v>0</v>
      </c>
      <c r="W98" s="228">
        <f t="shared" si="24"/>
        <v>0</v>
      </c>
      <c r="X98" s="228">
        <f t="shared" si="24"/>
        <v>0</v>
      </c>
      <c r="Y98" s="228">
        <f t="shared" si="24"/>
        <v>0</v>
      </c>
      <c r="Z98" s="228">
        <f t="shared" si="24"/>
        <v>0</v>
      </c>
    </row>
    <row r="99" spans="1:26">
      <c r="A99" s="224" t="s">
        <v>1292</v>
      </c>
      <c r="B99" s="226">
        <f t="shared" si="20"/>
        <v>0</v>
      </c>
      <c r="C99" s="193"/>
      <c r="D99" s="193"/>
      <c r="E99" s="193"/>
      <c r="F99" s="193"/>
      <c r="G99" s="193"/>
      <c r="H99" s="193"/>
      <c r="I99" s="193"/>
      <c r="J99" s="193"/>
      <c r="K99" s="193"/>
      <c r="L99" s="193"/>
      <c r="M99" s="193"/>
      <c r="N99" s="193"/>
      <c r="O99" s="193"/>
      <c r="P99" s="193"/>
      <c r="Q99" s="193"/>
      <c r="R99" s="193"/>
      <c r="S99" s="193"/>
      <c r="T99" s="193"/>
      <c r="U99" s="193"/>
      <c r="V99" s="193"/>
      <c r="W99" s="193"/>
      <c r="X99" s="193"/>
      <c r="Y99" s="193"/>
      <c r="Z99" s="193"/>
    </row>
    <row r="101" spans="1:26">
      <c r="A101" s="233" t="s">
        <v>1135</v>
      </c>
      <c r="B101" s="233">
        <f>B7-表五!B31</f>
        <v>0</v>
      </c>
      <c r="C101" s="233">
        <f>C7-表五!B5</f>
        <v>0</v>
      </c>
      <c r="D101" s="233">
        <f>D7-表五!B6</f>
        <v>0</v>
      </c>
      <c r="E101" s="233">
        <f>E7-表五!B7</f>
        <v>0</v>
      </c>
      <c r="F101" s="233">
        <f>F7-表五!B8</f>
        <v>0</v>
      </c>
      <c r="G101" s="233">
        <f>G7-表五!B9</f>
        <v>0</v>
      </c>
      <c r="H101" s="233">
        <f>H7-表五!B10</f>
        <v>0</v>
      </c>
      <c r="I101" s="233">
        <f>I7-表五!B11</f>
        <v>0</v>
      </c>
      <c r="J101" s="233">
        <f>J7-表五!B12</f>
        <v>0</v>
      </c>
      <c r="K101" s="233">
        <f>K7-表五!B13</f>
        <v>0</v>
      </c>
      <c r="L101" s="233">
        <f>L7-表五!B14</f>
        <v>0</v>
      </c>
      <c r="M101" s="233">
        <f>M7-表五!B15</f>
        <v>0</v>
      </c>
      <c r="N101" s="233">
        <f>N7-表五!B16</f>
        <v>0</v>
      </c>
      <c r="O101" s="233">
        <f>O7-表五!B17</f>
        <v>0</v>
      </c>
      <c r="P101" s="233">
        <f>P7-表五!B18</f>
        <v>0</v>
      </c>
      <c r="Q101" s="233">
        <f>Q7-表五!B19</f>
        <v>0</v>
      </c>
      <c r="R101" s="233">
        <f>R7-表五!B20</f>
        <v>0</v>
      </c>
      <c r="S101" s="233">
        <f>S7-表五!B21</f>
        <v>0</v>
      </c>
      <c r="T101" s="233">
        <f>T7-表五!B22</f>
        <v>0</v>
      </c>
      <c r="U101" s="233">
        <f>U7-表五!B23</f>
        <v>0</v>
      </c>
      <c r="V101" s="233">
        <f>V7-表五!B24</f>
        <v>0</v>
      </c>
      <c r="W101" s="233">
        <f>W7-表五!B25</f>
        <v>0</v>
      </c>
      <c r="X101" s="233">
        <f>X7-表五!B27</f>
        <v>0</v>
      </c>
      <c r="Y101" s="233">
        <f>Y7-表五!B28</f>
        <v>0</v>
      </c>
      <c r="Z101" s="233">
        <f>Z7-表五!B29-表五!B26</f>
        <v>0</v>
      </c>
    </row>
  </sheetData>
  <sheetProtection password="CC1D" sheet="1" objects="1"/>
  <mergeCells count="27">
    <mergeCell ref="Z5:Z6"/>
    <mergeCell ref="U5:U6"/>
    <mergeCell ref="V5:V6"/>
    <mergeCell ref="W5:W6"/>
    <mergeCell ref="X5:X6"/>
    <mergeCell ref="Y5:Y6"/>
    <mergeCell ref="P5:P6"/>
    <mergeCell ref="Q5:Q6"/>
    <mergeCell ref="R5:R6"/>
    <mergeCell ref="S5:S6"/>
    <mergeCell ref="T5:T6"/>
    <mergeCell ref="A2:AA2"/>
    <mergeCell ref="A4:A6"/>
    <mergeCell ref="B5:B6"/>
    <mergeCell ref="C5:C6"/>
    <mergeCell ref="D5:D6"/>
    <mergeCell ref="E5:E6"/>
    <mergeCell ref="F5:F6"/>
    <mergeCell ref="G5:G6"/>
    <mergeCell ref="H5:H6"/>
    <mergeCell ref="I5:I6"/>
    <mergeCell ref="J5:J6"/>
    <mergeCell ref="K5:K6"/>
    <mergeCell ref="L5:L6"/>
    <mergeCell ref="M5:M6"/>
    <mergeCell ref="N5:N6"/>
    <mergeCell ref="O5:O6"/>
  </mergeCells>
  <phoneticPr fontId="19" type="noConversion"/>
  <printOptions horizontalCentered="1"/>
  <pageMargins left="0.47152777777777799" right="0.47152777777777799" top="0.59027777777777801" bottom="0.47152777777777799" header="0.31388888888888899" footer="0.31388888888888899"/>
  <pageSetup paperSize="9" scale="80"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16</vt:i4>
      </vt:variant>
    </vt:vector>
  </HeadingPairs>
  <TitlesOfParts>
    <vt:vector size="35" baseType="lpstr">
      <vt:lpstr>封面</vt:lpstr>
      <vt:lpstr>目录</vt:lpstr>
      <vt:lpstr>表一</vt:lpstr>
      <vt:lpstr>表二</vt:lpstr>
      <vt:lpstr>表三</vt:lpstr>
      <vt:lpstr>表四</vt:lpstr>
      <vt:lpstr>表五</vt:lpstr>
      <vt:lpstr>表六 (1)</vt:lpstr>
      <vt:lpstr>表六（2)</vt:lpstr>
      <vt:lpstr>表七 (1)</vt:lpstr>
      <vt:lpstr>表七(2)</vt:lpstr>
      <vt:lpstr>表八</vt:lpstr>
      <vt:lpstr>表九</vt:lpstr>
      <vt:lpstr>表十</vt:lpstr>
      <vt:lpstr>表十一</vt:lpstr>
      <vt:lpstr>表十二</vt:lpstr>
      <vt:lpstr>表十三</vt:lpstr>
      <vt:lpstr>表十四</vt:lpstr>
      <vt:lpstr>表十五</vt:lpstr>
      <vt:lpstr>表三!Print_Area</vt:lpstr>
      <vt:lpstr>表十四!Print_Area</vt:lpstr>
      <vt:lpstr>表八!Print_Titles</vt:lpstr>
      <vt:lpstr>表九!Print_Titles</vt:lpstr>
      <vt:lpstr>'表六 (1)'!Print_Titles</vt:lpstr>
      <vt:lpstr>'表六（2)'!Print_Titles</vt:lpstr>
      <vt:lpstr>'表七 (1)'!Print_Titles</vt:lpstr>
      <vt:lpstr>'表七(2)'!Print_Titles</vt:lpstr>
      <vt:lpstr>表三!Print_Titles</vt:lpstr>
      <vt:lpstr>表十三!Print_Titles</vt:lpstr>
      <vt:lpstr>表十四!Print_Titles</vt:lpstr>
      <vt:lpstr>表十一!Print_Titles</vt:lpstr>
      <vt:lpstr>表四!Print_Titles</vt:lpstr>
      <vt:lpstr>表五!Print_Titles</vt:lpstr>
      <vt:lpstr>表一!Print_Titles</vt:lpstr>
      <vt:lpstr>地区名称</vt:lpstr>
    </vt:vector>
  </TitlesOfParts>
  <Company>MC SYSTEM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Administrator</cp:lastModifiedBy>
  <cp:revision>1</cp:revision>
  <cp:lastPrinted>2020-01-02T06:46:54Z</cp:lastPrinted>
  <dcterms:created xsi:type="dcterms:W3CDTF">2006-02-13T05:15:00Z</dcterms:created>
  <dcterms:modified xsi:type="dcterms:W3CDTF">2020-01-02T07:05:46Z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