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晶工作资料\2019年项目\政府发债\2022年债券\2021年项目绩效评价\2021年项目绩效评价\自评表\净水厂自评报告\"/>
    </mc:Choice>
  </mc:AlternateContent>
  <bookViews>
    <workbookView xWindow="0" yWindow="0" windowWidth="17280" windowHeight="8175"/>
  </bookViews>
  <sheets>
    <sheet name="附件1" sheetId="1" r:id="rId1"/>
    <sheet name="Sheet1" sheetId="2" r:id="rId2"/>
  </sheets>
  <definedNames>
    <definedName name="_xlnm.Print_Area" localSheetId="0">附件1!$A$1:$I$51</definedName>
  </definedNames>
  <calcPr calcId="162913" concurrentCalc="0"/>
</workbook>
</file>

<file path=xl/calcChain.xml><?xml version="1.0" encoding="utf-8"?>
<calcChain xmlns="http://schemas.openxmlformats.org/spreadsheetml/2006/main">
  <c r="E3" i="2" l="1"/>
  <c r="D3" i="2"/>
  <c r="C3" i="2"/>
  <c r="B3" i="2"/>
  <c r="H48" i="1"/>
  <c r="F3" i="2"/>
  <c r="F4" i="2"/>
  <c r="E4" i="2"/>
  <c r="D4" i="2"/>
  <c r="C4" i="2"/>
  <c r="B4" i="2"/>
  <c r="H18" i="1"/>
  <c r="F9" i="1"/>
  <c r="D9" i="1"/>
</calcChain>
</file>

<file path=xl/sharedStrings.xml><?xml version="1.0" encoding="utf-8"?>
<sst xmlns="http://schemas.openxmlformats.org/spreadsheetml/2006/main" count="106" uniqueCount="93">
  <si>
    <t>项目名称</t>
  </si>
  <si>
    <t>项目类型</t>
  </si>
  <si>
    <t>主管部门</t>
  </si>
  <si>
    <t>实施单位</t>
  </si>
  <si>
    <t>项目资金
（万元）</t>
  </si>
  <si>
    <t>已投资规模</t>
  </si>
  <si>
    <t>当年投资规模</t>
  </si>
  <si>
    <t>分值</t>
  </si>
  <si>
    <t>执行率</t>
  </si>
  <si>
    <t>得分</t>
  </si>
  <si>
    <t>项目总概算</t>
  </si>
  <si>
    <t xml:space="preserve">  其中：新增专项债券规模</t>
  </si>
  <si>
    <t xml:space="preserve">        财政预算资金投资</t>
  </si>
  <si>
    <t xml:space="preserve">          其中：项目资本金</t>
  </si>
  <si>
    <t xml:space="preserve">        项目单位自有资金投资</t>
  </si>
  <si>
    <t xml:space="preserve">        项目单位融资资金</t>
  </si>
  <si>
    <t>绩效指标</t>
  </si>
  <si>
    <t>一级指标</t>
  </si>
  <si>
    <t>二级指标</t>
  </si>
  <si>
    <t>三级指标</t>
  </si>
  <si>
    <t>年度指标值</t>
  </si>
  <si>
    <t>实际完成值</t>
  </si>
  <si>
    <t>产出指标</t>
  </si>
  <si>
    <t>数量指标</t>
  </si>
  <si>
    <t>.......</t>
  </si>
  <si>
    <t>质量指标</t>
  </si>
  <si>
    <t>时效指标</t>
  </si>
  <si>
    <t>成本指标</t>
  </si>
  <si>
    <t xml:space="preserve">效益指标
</t>
  </si>
  <si>
    <t>经济效益指标</t>
  </si>
  <si>
    <t>社会效益指标</t>
  </si>
  <si>
    <t>生态效益指标</t>
  </si>
  <si>
    <t>可持续影响指标</t>
  </si>
  <si>
    <t xml:space="preserve">满意度指标
</t>
  </si>
  <si>
    <t>利益相关方满意度</t>
  </si>
  <si>
    <t>服务对象满意度</t>
  </si>
  <si>
    <t>总分</t>
  </si>
  <si>
    <t>年度总体目标</t>
  </si>
  <si>
    <t>预期目标</t>
  </si>
  <si>
    <t>实际完成情况</t>
  </si>
  <si>
    <t>注：1.“偏差原因分析及改进措施”一栏，如字数过多，可形成单独材料附后。</t>
  </si>
  <si>
    <t>（2021年度）</t>
    <phoneticPr fontId="6" type="noConversion"/>
  </si>
  <si>
    <t>指标2：按计划工程建设完成度</t>
  </si>
  <si>
    <t>指标1：建设期限</t>
  </si>
  <si>
    <t>24个月</t>
  </si>
  <si>
    <t>指标2：按期完工度</t>
  </si>
  <si>
    <t>50年</t>
  </si>
  <si>
    <t>指标1：管理单位满意度</t>
  </si>
  <si>
    <t>指标2：建设单位满意度</t>
  </si>
  <si>
    <t>指标3：施工单位满意度</t>
  </si>
  <si>
    <t>指标2：周边群众满意度</t>
  </si>
  <si>
    <t>长春市双阳区奢岭净水厂工程</t>
    <phoneticPr fontId="6" type="noConversion"/>
  </si>
  <si>
    <t>长春市双阳区人民政府奢岭街道办事处</t>
    <phoneticPr fontId="6" type="noConversion"/>
  </si>
  <si>
    <t>供水</t>
    <phoneticPr fontId="6" type="noConversion"/>
  </si>
  <si>
    <t>指标1：工程质量标准检测达标度</t>
  </si>
  <si>
    <t>指标2：设计规模</t>
  </si>
  <si>
    <t>3万m³/d</t>
  </si>
  <si>
    <t>指标2：设备购置费</t>
  </si>
  <si>
    <t>2.88元/吨</t>
  </si>
  <si>
    <t>20万人</t>
  </si>
  <si>
    <t>指标1：服务居民满意度</t>
  </si>
  <si>
    <t>指标1：工程费用</t>
    <phoneticPr fontId="6" type="noConversion"/>
  </si>
  <si>
    <t>指标1：净水收费规模</t>
    <phoneticPr fontId="6" type="noConversion"/>
  </si>
  <si>
    <t>指标1：镇区供水普及率</t>
    <phoneticPr fontId="6" type="noConversion"/>
  </si>
  <si>
    <t>指标2：可服务人口</t>
    <phoneticPr fontId="6" type="noConversion"/>
  </si>
  <si>
    <t>指标1：污水排放达标率</t>
    <phoneticPr fontId="6" type="noConversion"/>
  </si>
  <si>
    <t>指标1：主体结构设计使用年限</t>
    <phoneticPr fontId="6" type="noConversion"/>
  </si>
  <si>
    <t>指标类别</t>
  </si>
  <si>
    <t>产出</t>
    <phoneticPr fontId="6" type="noConversion"/>
  </si>
  <si>
    <t>效益</t>
    <phoneticPr fontId="6" type="noConversion"/>
  </si>
  <si>
    <t>合计</t>
  </si>
  <si>
    <t>权重</t>
  </si>
  <si>
    <t>得分</t>
    <phoneticPr fontId="6" type="noConversion"/>
  </si>
  <si>
    <t>得分率</t>
  </si>
  <si>
    <t>指标1：新增债券资金3500万支付进度</t>
    <phoneticPr fontId="6" type="noConversion"/>
  </si>
  <si>
    <t>2021年支付专项债券资金2200万元，实际完成62.86%，应加快债券资金支付进度于2022年支付完毕</t>
    <phoneticPr fontId="6" type="noConversion"/>
  </si>
  <si>
    <t>3万m³/d</t>
    <phoneticPr fontId="6" type="noConversion"/>
  </si>
  <si>
    <t>2021年末完成全部工程建设内容。</t>
    <phoneticPr fontId="6" type="noConversion"/>
  </si>
  <si>
    <t xml:space="preserve">
2021年主体工程已完成，正在进行室内装修装饰和设备购置安装
各项目指标完成情况，总得分为全年执行率得分和各项指标得分汇总形成。</t>
    <phoneticPr fontId="6" type="noConversion"/>
  </si>
  <si>
    <t>全年执行率</t>
    <phoneticPr fontId="6" type="noConversion"/>
  </si>
  <si>
    <t>满意度</t>
    <phoneticPr fontId="6" type="noConversion"/>
  </si>
  <si>
    <t>全年执行数</t>
    <phoneticPr fontId="6" type="noConversion"/>
  </si>
  <si>
    <t>偏差原因分析及改进措施</t>
    <phoneticPr fontId="6" type="noConversion"/>
  </si>
  <si>
    <t>按设计规模3万m³/d建设，尚未验收</t>
    <phoneticPr fontId="6" type="noConversion"/>
  </si>
  <si>
    <t>目前正在建设尚未运营收费，尚未发挥经济效益</t>
    <phoneticPr fontId="6" type="noConversion"/>
  </si>
  <si>
    <t>附件</t>
    <phoneticPr fontId="6" type="noConversion"/>
  </si>
  <si>
    <t>长春市双阳区奢岭净水厂工程绩效自评表</t>
    <phoneticPr fontId="6" type="noConversion"/>
  </si>
  <si>
    <t>24个月</t>
    <phoneticPr fontId="6" type="noConversion"/>
  </si>
  <si>
    <t>815.99万元</t>
    <phoneticPr fontId="6" type="noConversion"/>
  </si>
  <si>
    <t>957.59万元</t>
    <phoneticPr fontId="6" type="noConversion"/>
  </si>
  <si>
    <t>2878.99万元</t>
    <phoneticPr fontId="6" type="noConversion"/>
  </si>
  <si>
    <t>1384.01万元</t>
    <phoneticPr fontId="6" type="noConversion"/>
  </si>
  <si>
    <t>当年支出未按资金使用计划完成，应加快项目建设进程，确保项目按期完成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</si>
</sst>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 * #,##0.00_ ;_ * \-#,##0.00_ ;_ * &quot;-&quot;??_ ;_ @_ "/>
  </numFmts>
  <fonts count="12">
    <font>
      <sz val="11"/>
      <color theme="1"/>
      <name val="宋体"/>
      <charset val="134"/>
      <scheme val="minor"/>
    </font>
    <font>
      <sz val="12"/>
      <color theme="1"/>
      <name val="宋体"/>
      <family val="3"/>
      <charset val="134"/>
      <scheme val="minor"/>
    </font>
    <font>
      <sz val="22"/>
      <color theme="1"/>
      <name val="方正小标宋简体"/>
      <charset val="134"/>
    </font>
    <font>
      <sz val="12"/>
      <color theme="1"/>
      <name val="楷体_GB2312"/>
      <charset val="134"/>
    </font>
    <font>
      <sz val="9"/>
      <color theme="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8"/>
      <color theme="1"/>
      <name val="宋体"/>
      <family val="3"/>
      <charset val="134"/>
    </font>
    <font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0.5"/>
      <color theme="1"/>
      <name val="仿宋"/>
      <family val="3"/>
      <charset val="134"/>
    </font>
    <font>
      <sz val="10.5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2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1" fillId="0" borderId="0" xfId="0" applyFont="1">
      <alignment vertical="center"/>
    </xf>
    <xf numFmtId="0" fontId="4" fillId="0" borderId="1" xfId="0" applyNumberFormat="1" applyFont="1" applyBorder="1" applyAlignment="1">
      <alignment vertical="center" wrapText="1"/>
    </xf>
    <xf numFmtId="0" fontId="4" fillId="0" borderId="2" xfId="0" applyNumberFormat="1" applyFont="1" applyBorder="1" applyAlignment="1">
      <alignment vertical="center" wrapText="1"/>
    </xf>
    <xf numFmtId="0" fontId="4" fillId="0" borderId="3" xfId="0" applyNumberFormat="1" applyFont="1" applyBorder="1" applyAlignment="1">
      <alignment vertical="center" wrapText="1"/>
    </xf>
    <xf numFmtId="0" fontId="4" fillId="0" borderId="4" xfId="0" applyNumberFormat="1" applyFont="1" applyBorder="1" applyAlignment="1">
      <alignment horizontal="center" vertical="center" wrapText="1"/>
    </xf>
    <xf numFmtId="0" fontId="4" fillId="0" borderId="4" xfId="0" applyNumberFormat="1" applyFont="1" applyBorder="1" applyAlignment="1">
      <alignment vertical="center" wrapText="1"/>
    </xf>
    <xf numFmtId="0" fontId="4" fillId="0" borderId="4" xfId="0" applyNumberFormat="1" applyFont="1" applyBorder="1" applyAlignment="1">
      <alignment horizontal="left" vertical="center" wrapText="1"/>
    </xf>
    <xf numFmtId="0" fontId="4" fillId="0" borderId="4" xfId="0" applyNumberFormat="1" applyFont="1" applyBorder="1" applyAlignment="1">
      <alignment horizontal="center" vertical="center"/>
    </xf>
    <xf numFmtId="0" fontId="4" fillId="0" borderId="8" xfId="0" applyNumberFormat="1" applyFont="1" applyBorder="1" applyAlignment="1">
      <alignment horizontal="center" vertical="center" wrapText="1"/>
    </xf>
    <xf numFmtId="0" fontId="4" fillId="0" borderId="4" xfId="0" applyNumberFormat="1" applyFont="1" applyBorder="1" applyAlignment="1">
      <alignment horizontal="center" vertical="center" wrapText="1"/>
    </xf>
    <xf numFmtId="0" fontId="4" fillId="0" borderId="4" xfId="0" applyNumberFormat="1" applyFont="1" applyBorder="1" applyAlignment="1">
      <alignment horizontal="left" vertical="center" wrapText="1"/>
    </xf>
    <xf numFmtId="0" fontId="7" fillId="0" borderId="4" xfId="0" applyNumberFormat="1" applyFont="1" applyBorder="1" applyAlignment="1">
      <alignment horizontal="left" vertical="center" wrapText="1"/>
    </xf>
    <xf numFmtId="9" fontId="4" fillId="0" borderId="4" xfId="0" applyNumberFormat="1" applyFont="1" applyBorder="1" applyAlignment="1">
      <alignment horizontal="center" vertical="center" wrapText="1"/>
    </xf>
    <xf numFmtId="0" fontId="5" fillId="0" borderId="0" xfId="0" applyFont="1">
      <alignment vertical="center"/>
    </xf>
    <xf numFmtId="0" fontId="4" fillId="0" borderId="4" xfId="0" applyNumberFormat="1" applyFont="1" applyBorder="1" applyAlignment="1">
      <alignment horizontal="center" vertical="center" wrapText="1"/>
    </xf>
    <xf numFmtId="0" fontId="4" fillId="0" borderId="4" xfId="0" applyNumberFormat="1" applyFont="1" applyBorder="1" applyAlignment="1">
      <alignment horizontal="left" vertical="center" wrapText="1"/>
    </xf>
    <xf numFmtId="0" fontId="4" fillId="0" borderId="4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left" vertical="center" wrapText="1"/>
    </xf>
    <xf numFmtId="0" fontId="4" fillId="0" borderId="4" xfId="0" applyNumberFormat="1" applyFont="1" applyFill="1" applyBorder="1" applyAlignment="1">
      <alignment horizontal="center" vertical="center" wrapText="1"/>
    </xf>
    <xf numFmtId="10" fontId="4" fillId="0" borderId="4" xfId="0" applyNumberFormat="1" applyFont="1" applyBorder="1" applyAlignment="1">
      <alignment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43" fontId="11" fillId="0" borderId="13" xfId="1" applyFont="1" applyBorder="1" applyAlignment="1">
      <alignment horizontal="right" vertical="center" wrapText="1"/>
    </xf>
    <xf numFmtId="10" fontId="11" fillId="0" borderId="13" xfId="0" applyNumberFormat="1" applyFont="1" applyBorder="1" applyAlignment="1">
      <alignment horizontal="right" vertical="center" wrapText="1"/>
    </xf>
    <xf numFmtId="10" fontId="4" fillId="0" borderId="4" xfId="0" applyNumberFormat="1" applyFont="1" applyBorder="1" applyAlignment="1">
      <alignment horizontal="center" vertical="center" wrapText="1"/>
    </xf>
    <xf numFmtId="0" fontId="4" fillId="0" borderId="8" xfId="0" applyNumberFormat="1" applyFont="1" applyBorder="1" applyAlignment="1">
      <alignment horizontal="center" vertical="center" wrapText="1"/>
    </xf>
    <xf numFmtId="0" fontId="4" fillId="0" borderId="4" xfId="0" applyNumberFormat="1" applyFont="1" applyBorder="1" applyAlignment="1">
      <alignment horizontal="center" vertical="center" wrapText="1"/>
    </xf>
    <xf numFmtId="0" fontId="4" fillId="0" borderId="4" xfId="0" applyNumberFormat="1" applyFont="1" applyBorder="1" applyAlignment="1">
      <alignment horizontal="left" vertical="center" wrapText="1"/>
    </xf>
    <xf numFmtId="0" fontId="4" fillId="0" borderId="8" xfId="0" applyNumberFormat="1" applyFont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 wrapText="1"/>
    </xf>
    <xf numFmtId="0" fontId="0" fillId="0" borderId="0" xfId="0" applyNumberFormat="1" applyBorder="1">
      <alignment vertical="center"/>
    </xf>
    <xf numFmtId="0" fontId="0" fillId="0" borderId="0" xfId="0" applyNumberFormat="1">
      <alignment vertical="center"/>
    </xf>
    <xf numFmtId="0" fontId="4" fillId="0" borderId="3" xfId="0" applyNumberFormat="1" applyFont="1" applyBorder="1" applyAlignment="1">
      <alignment horizontal="center" vertical="center" wrapText="1"/>
    </xf>
    <xf numFmtId="0" fontId="4" fillId="0" borderId="3" xfId="0" applyNumberFormat="1" applyFont="1" applyBorder="1" applyAlignment="1">
      <alignment horizontal="center" vertical="center" textRotation="255" wrapText="1"/>
    </xf>
    <xf numFmtId="0" fontId="4" fillId="0" borderId="5" xfId="0" applyNumberFormat="1" applyFont="1" applyBorder="1" applyAlignment="1">
      <alignment horizontal="center" vertical="center" wrapText="1"/>
    </xf>
    <xf numFmtId="0" fontId="4" fillId="0" borderId="6" xfId="0" applyNumberFormat="1" applyFont="1" applyBorder="1" applyAlignment="1">
      <alignment horizontal="left" vertical="center" wrapText="1"/>
    </xf>
    <xf numFmtId="0" fontId="4" fillId="0" borderId="9" xfId="0" applyNumberFormat="1" applyFont="1" applyBorder="1" applyAlignment="1">
      <alignment horizontal="left" vertical="center" wrapText="1"/>
    </xf>
    <xf numFmtId="0" fontId="4" fillId="0" borderId="0" xfId="0" applyNumberFormat="1" applyFont="1" applyBorder="1" applyAlignment="1">
      <alignment horizontal="justify" vertical="center" wrapText="1"/>
    </xf>
    <xf numFmtId="0" fontId="4" fillId="0" borderId="0" xfId="0" applyNumberFormat="1" applyFont="1" applyAlignment="1">
      <alignment horizontal="justify" vertical="center" wrapText="1"/>
    </xf>
    <xf numFmtId="0" fontId="4" fillId="0" borderId="0" xfId="0" applyNumberFormat="1" applyFont="1" applyBorder="1" applyAlignment="1">
      <alignment vertical="center" wrapText="1"/>
    </xf>
    <xf numFmtId="0" fontId="4" fillId="0" borderId="0" xfId="0" applyNumberFormat="1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2" xfId="0" applyNumberFormat="1" applyFont="1" applyBorder="1" applyAlignment="1">
      <alignment horizontal="center" vertical="center" wrapText="1"/>
    </xf>
    <xf numFmtId="0" fontId="4" fillId="0" borderId="7" xfId="0" applyNumberFormat="1" applyFont="1" applyBorder="1" applyAlignment="1">
      <alignment horizontal="center" vertical="center" wrapText="1"/>
    </xf>
  </cellXfs>
  <cellStyles count="2">
    <cellStyle name="常规" xfId="0" builtinId="0"/>
    <cellStyle name="千位分隔" xfId="1" builtinId="3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4"/>
  <sheetViews>
    <sheetView tabSelected="1" zoomScale="130" zoomScaleNormal="130" workbookViewId="0">
      <selection activeCell="I30" sqref="I30"/>
    </sheetView>
  </sheetViews>
  <sheetFormatPr defaultColWidth="9" defaultRowHeight="13.5"/>
  <cols>
    <col min="1" max="1" width="12.625" customWidth="1"/>
    <col min="2" max="2" width="11.5" customWidth="1"/>
    <col min="3" max="3" width="16.75" customWidth="1"/>
    <col min="4" max="4" width="11.625" customWidth="1"/>
    <col min="5" max="5" width="11" customWidth="1"/>
    <col min="6" max="6" width="11.5" customWidth="1"/>
    <col min="7" max="7" width="9.75" customWidth="1"/>
    <col min="8" max="8" width="11.625" customWidth="1"/>
    <col min="9" max="9" width="12.25" customWidth="1"/>
  </cols>
  <sheetData>
    <row r="1" spans="1:10" ht="15.95" customHeight="1">
      <c r="A1" s="1" t="s">
        <v>85</v>
      </c>
    </row>
    <row r="2" spans="1:10" ht="37.15" customHeight="1">
      <c r="A2" s="43" t="s">
        <v>86</v>
      </c>
      <c r="B2" s="43"/>
      <c r="C2" s="43"/>
      <c r="D2" s="43"/>
      <c r="E2" s="43"/>
      <c r="F2" s="43"/>
      <c r="G2" s="43"/>
      <c r="H2" s="43"/>
      <c r="I2" s="43"/>
    </row>
    <row r="3" spans="1:10" ht="15" customHeight="1">
      <c r="A3" s="44" t="s">
        <v>41</v>
      </c>
      <c r="B3" s="44"/>
      <c r="C3" s="44"/>
      <c r="D3" s="44"/>
      <c r="E3" s="44"/>
      <c r="F3" s="44"/>
      <c r="G3" s="44"/>
      <c r="H3" s="44"/>
      <c r="I3" s="44"/>
    </row>
    <row r="4" spans="1:10" ht="7.15" customHeight="1"/>
    <row r="5" spans="1:10" ht="15" customHeight="1">
      <c r="A5" s="2" t="s">
        <v>0</v>
      </c>
      <c r="B5" s="45" t="s">
        <v>51</v>
      </c>
      <c r="C5" s="45"/>
      <c r="D5" s="45"/>
      <c r="E5" s="45"/>
      <c r="F5" s="3" t="s">
        <v>1</v>
      </c>
      <c r="G5" s="45" t="s">
        <v>53</v>
      </c>
      <c r="H5" s="45"/>
      <c r="I5" s="46"/>
    </row>
    <row r="6" spans="1:10" ht="15" customHeight="1">
      <c r="A6" s="4" t="s">
        <v>2</v>
      </c>
      <c r="B6" s="28" t="s">
        <v>52</v>
      </c>
      <c r="C6" s="28"/>
      <c r="D6" s="28"/>
      <c r="E6" s="28"/>
      <c r="F6" s="6" t="s">
        <v>3</v>
      </c>
      <c r="G6" s="28" t="s">
        <v>52</v>
      </c>
      <c r="H6" s="28"/>
      <c r="I6" s="30"/>
    </row>
    <row r="7" spans="1:10" ht="13.15" customHeight="1">
      <c r="A7" s="34" t="s">
        <v>4</v>
      </c>
      <c r="B7" s="28"/>
      <c r="C7" s="28"/>
      <c r="D7" s="31" t="s">
        <v>5</v>
      </c>
      <c r="E7" s="28" t="s">
        <v>6</v>
      </c>
      <c r="F7" s="28" t="s">
        <v>81</v>
      </c>
      <c r="G7" s="28" t="s">
        <v>7</v>
      </c>
      <c r="H7" s="28" t="s">
        <v>8</v>
      </c>
      <c r="I7" s="30" t="s">
        <v>9</v>
      </c>
    </row>
    <row r="8" spans="1:10" ht="13.15" customHeight="1">
      <c r="A8" s="34"/>
      <c r="B8" s="28"/>
      <c r="C8" s="28"/>
      <c r="D8" s="31"/>
      <c r="E8" s="28"/>
      <c r="F8" s="28"/>
      <c r="G8" s="28"/>
      <c r="H8" s="28"/>
      <c r="I8" s="30"/>
    </row>
    <row r="9" spans="1:10" ht="16.149999999999999" customHeight="1">
      <c r="A9" s="34"/>
      <c r="B9" s="29" t="s">
        <v>10</v>
      </c>
      <c r="C9" s="29"/>
      <c r="D9" s="10">
        <f>D10+D11</f>
        <v>7514.58</v>
      </c>
      <c r="E9" s="10">
        <v>6381.2</v>
      </c>
      <c r="F9" s="5">
        <f>F10+F11</f>
        <v>2246.6999999999998</v>
      </c>
      <c r="G9" s="5">
        <v>10</v>
      </c>
      <c r="H9" s="20">
        <v>0.35210000000000002</v>
      </c>
      <c r="I9" s="9">
        <v>3.52</v>
      </c>
    </row>
    <row r="10" spans="1:10" ht="16.149999999999999" customHeight="1">
      <c r="A10" s="34"/>
      <c r="B10" s="29" t="s">
        <v>11</v>
      </c>
      <c r="C10" s="29"/>
      <c r="D10" s="10">
        <v>7200</v>
      </c>
      <c r="E10" s="10">
        <v>3500</v>
      </c>
      <c r="F10" s="5">
        <v>2200</v>
      </c>
      <c r="G10" s="5"/>
      <c r="H10" s="20"/>
      <c r="I10" s="9"/>
    </row>
    <row r="11" spans="1:10" ht="16.149999999999999" customHeight="1">
      <c r="A11" s="34"/>
      <c r="B11" s="29" t="s">
        <v>12</v>
      </c>
      <c r="C11" s="29"/>
      <c r="D11" s="5">
        <v>314.58</v>
      </c>
      <c r="E11" s="5">
        <v>2881.2</v>
      </c>
      <c r="F11" s="19">
        <v>46.7</v>
      </c>
      <c r="G11" s="5"/>
      <c r="H11" s="20"/>
      <c r="I11" s="9"/>
      <c r="J11" s="14"/>
    </row>
    <row r="12" spans="1:10" ht="16.149999999999999" customHeight="1">
      <c r="A12" s="34"/>
      <c r="B12" s="29" t="s">
        <v>13</v>
      </c>
      <c r="C12" s="29"/>
      <c r="D12" s="17">
        <v>314.58</v>
      </c>
      <c r="E12" s="5">
        <v>2881.2</v>
      </c>
      <c r="F12" s="19">
        <v>46.7</v>
      </c>
      <c r="G12" s="5"/>
      <c r="H12" s="6"/>
      <c r="I12" s="9"/>
    </row>
    <row r="13" spans="1:10" ht="16.149999999999999" customHeight="1">
      <c r="A13" s="34"/>
      <c r="B13" s="29" t="s">
        <v>14</v>
      </c>
      <c r="C13" s="29"/>
      <c r="D13" s="5"/>
      <c r="E13" s="5"/>
      <c r="F13" s="5"/>
      <c r="G13" s="5"/>
      <c r="H13" s="6"/>
      <c r="I13" s="9"/>
    </row>
    <row r="14" spans="1:10" ht="16.149999999999999" customHeight="1">
      <c r="A14" s="34"/>
      <c r="B14" s="29" t="s">
        <v>13</v>
      </c>
      <c r="C14" s="29"/>
      <c r="D14" s="5"/>
      <c r="E14" s="5"/>
      <c r="F14" s="5"/>
      <c r="G14" s="5"/>
      <c r="H14" s="6"/>
      <c r="I14" s="9"/>
    </row>
    <row r="15" spans="1:10" ht="16.149999999999999" customHeight="1">
      <c r="A15" s="34"/>
      <c r="B15" s="29" t="s">
        <v>15</v>
      </c>
      <c r="C15" s="29"/>
      <c r="D15" s="5"/>
      <c r="E15" s="5"/>
      <c r="F15" s="8"/>
      <c r="G15" s="5"/>
      <c r="H15" s="6"/>
      <c r="I15" s="9"/>
    </row>
    <row r="16" spans="1:10" ht="15" customHeight="1">
      <c r="A16" s="35" t="s">
        <v>16</v>
      </c>
      <c r="B16" s="28" t="s">
        <v>17</v>
      </c>
      <c r="C16" s="28" t="s">
        <v>18</v>
      </c>
      <c r="D16" s="28" t="s">
        <v>19</v>
      </c>
      <c r="E16" s="28" t="s">
        <v>20</v>
      </c>
      <c r="F16" s="28" t="s">
        <v>21</v>
      </c>
      <c r="G16" s="28" t="s">
        <v>7</v>
      </c>
      <c r="H16" s="28" t="s">
        <v>9</v>
      </c>
      <c r="I16" s="30" t="s">
        <v>82</v>
      </c>
    </row>
    <row r="17" spans="1:10" ht="15" customHeight="1">
      <c r="A17" s="35"/>
      <c r="B17" s="28"/>
      <c r="C17" s="28"/>
      <c r="D17" s="28"/>
      <c r="E17" s="28"/>
      <c r="F17" s="28"/>
      <c r="G17" s="28"/>
      <c r="H17" s="28"/>
      <c r="I17" s="30"/>
    </row>
    <row r="18" spans="1:10" ht="78.75">
      <c r="A18" s="35"/>
      <c r="B18" s="28" t="s">
        <v>22</v>
      </c>
      <c r="C18" s="28" t="s">
        <v>23</v>
      </c>
      <c r="D18" s="12" t="s">
        <v>74</v>
      </c>
      <c r="E18" s="13">
        <v>1</v>
      </c>
      <c r="F18" s="26">
        <v>0.62860000000000005</v>
      </c>
      <c r="G18" s="10">
        <v>10</v>
      </c>
      <c r="H18" s="5">
        <f>ROUND(F18*G18,2)</f>
        <v>6.29</v>
      </c>
      <c r="I18" s="9" t="s">
        <v>75</v>
      </c>
    </row>
    <row r="19" spans="1:10" ht="22.5">
      <c r="A19" s="35"/>
      <c r="B19" s="28"/>
      <c r="C19" s="28"/>
      <c r="D19" s="16" t="s">
        <v>42</v>
      </c>
      <c r="E19" s="13">
        <v>1</v>
      </c>
      <c r="F19" s="13">
        <v>1</v>
      </c>
      <c r="G19" s="10">
        <v>8</v>
      </c>
      <c r="H19" s="15">
        <v>8</v>
      </c>
      <c r="I19" s="9"/>
      <c r="J19" s="14"/>
    </row>
    <row r="20" spans="1:10" hidden="1">
      <c r="A20" s="35"/>
      <c r="B20" s="28"/>
      <c r="C20" s="28"/>
      <c r="D20" s="11"/>
      <c r="E20" s="10"/>
      <c r="F20" s="10"/>
      <c r="G20" s="10"/>
      <c r="H20" s="5"/>
      <c r="I20" s="9"/>
      <c r="J20" s="14"/>
    </row>
    <row r="21" spans="1:10" ht="33.75">
      <c r="A21" s="35"/>
      <c r="B21" s="28"/>
      <c r="C21" s="28" t="s">
        <v>25</v>
      </c>
      <c r="D21" s="16" t="s">
        <v>54</v>
      </c>
      <c r="E21" s="13">
        <v>1</v>
      </c>
      <c r="F21" s="13">
        <v>1</v>
      </c>
      <c r="G21" s="5">
        <v>7</v>
      </c>
      <c r="H21" s="5">
        <v>7</v>
      </c>
      <c r="I21" s="9"/>
      <c r="J21" s="14"/>
    </row>
    <row r="22" spans="1:10" ht="33.75">
      <c r="A22" s="35"/>
      <c r="B22" s="28"/>
      <c r="C22" s="28"/>
      <c r="D22" s="16" t="s">
        <v>55</v>
      </c>
      <c r="E22" s="13" t="s">
        <v>76</v>
      </c>
      <c r="F22" s="13" t="s">
        <v>56</v>
      </c>
      <c r="G22" s="5">
        <v>7</v>
      </c>
      <c r="H22" s="15">
        <v>0</v>
      </c>
      <c r="I22" s="9" t="s">
        <v>83</v>
      </c>
      <c r="J22" s="14"/>
    </row>
    <row r="23" spans="1:10" hidden="1">
      <c r="A23" s="35"/>
      <c r="B23" s="28"/>
      <c r="C23" s="28"/>
      <c r="D23" s="11"/>
      <c r="E23" s="10"/>
      <c r="F23" s="5"/>
      <c r="G23" s="5"/>
      <c r="H23" s="5"/>
      <c r="I23" s="9"/>
      <c r="J23" s="14"/>
    </row>
    <row r="24" spans="1:10" ht="22.5">
      <c r="A24" s="35"/>
      <c r="B24" s="28"/>
      <c r="C24" s="28" t="s">
        <v>26</v>
      </c>
      <c r="D24" s="16" t="s">
        <v>43</v>
      </c>
      <c r="E24" s="13" t="s">
        <v>44</v>
      </c>
      <c r="F24" s="13" t="s">
        <v>87</v>
      </c>
      <c r="G24" s="10">
        <v>7</v>
      </c>
      <c r="H24" s="15">
        <v>7</v>
      </c>
      <c r="I24" s="9"/>
    </row>
    <row r="25" spans="1:10" ht="22.5">
      <c r="A25" s="35"/>
      <c r="B25" s="28"/>
      <c r="C25" s="28"/>
      <c r="D25" s="16" t="s">
        <v>45</v>
      </c>
      <c r="E25" s="13">
        <v>1</v>
      </c>
      <c r="F25" s="13">
        <v>1</v>
      </c>
      <c r="G25" s="10">
        <v>7</v>
      </c>
      <c r="H25" s="15">
        <v>7</v>
      </c>
      <c r="I25" s="9"/>
      <c r="J25" s="14"/>
    </row>
    <row r="26" spans="1:10" hidden="1">
      <c r="A26" s="35"/>
      <c r="B26" s="28"/>
      <c r="C26" s="28"/>
      <c r="D26" s="7" t="s">
        <v>24</v>
      </c>
      <c r="E26" s="5"/>
      <c r="F26" s="5"/>
      <c r="G26" s="5"/>
      <c r="H26" s="5"/>
      <c r="I26" s="9"/>
    </row>
    <row r="27" spans="1:10" ht="56.25">
      <c r="A27" s="35"/>
      <c r="B27" s="28"/>
      <c r="C27" s="28" t="s">
        <v>27</v>
      </c>
      <c r="D27" s="16" t="s">
        <v>61</v>
      </c>
      <c r="E27" s="15" t="s">
        <v>89</v>
      </c>
      <c r="F27" s="5" t="s">
        <v>88</v>
      </c>
      <c r="G27" s="5">
        <v>7</v>
      </c>
      <c r="H27" s="5">
        <v>5.96</v>
      </c>
      <c r="I27" s="9" t="s">
        <v>92</v>
      </c>
      <c r="J27" s="14"/>
    </row>
    <row r="28" spans="1:10" ht="56.25">
      <c r="A28" s="35"/>
      <c r="B28" s="28"/>
      <c r="C28" s="28"/>
      <c r="D28" s="16" t="s">
        <v>57</v>
      </c>
      <c r="E28" s="15" t="s">
        <v>90</v>
      </c>
      <c r="F28" s="5" t="s">
        <v>91</v>
      </c>
      <c r="G28" s="5">
        <v>7</v>
      </c>
      <c r="H28" s="5">
        <v>3.37</v>
      </c>
      <c r="I28" s="27" t="s">
        <v>92</v>
      </c>
      <c r="J28" s="14"/>
    </row>
    <row r="29" spans="1:10" hidden="1">
      <c r="A29" s="35"/>
      <c r="B29" s="28"/>
      <c r="C29" s="28"/>
      <c r="D29" s="7" t="s">
        <v>24</v>
      </c>
      <c r="E29" s="5"/>
      <c r="F29" s="5"/>
      <c r="G29" s="5"/>
      <c r="H29" s="5"/>
      <c r="I29" s="9"/>
    </row>
    <row r="30" spans="1:10" ht="33.75">
      <c r="A30" s="35"/>
      <c r="B30" s="28" t="s">
        <v>28</v>
      </c>
      <c r="C30" s="28" t="s">
        <v>29</v>
      </c>
      <c r="D30" s="16" t="s">
        <v>62</v>
      </c>
      <c r="E30" s="15" t="s">
        <v>58</v>
      </c>
      <c r="F30" s="5">
        <v>0</v>
      </c>
      <c r="G30" s="5">
        <v>4</v>
      </c>
      <c r="H30" s="5">
        <v>0</v>
      </c>
      <c r="I30" s="9" t="s">
        <v>84</v>
      </c>
      <c r="J30" s="14"/>
    </row>
    <row r="31" spans="1:10" hidden="1">
      <c r="A31" s="35"/>
      <c r="B31" s="28"/>
      <c r="C31" s="28"/>
      <c r="D31" s="11"/>
      <c r="E31" s="10"/>
      <c r="F31" s="5"/>
      <c r="G31" s="5"/>
      <c r="H31" s="5"/>
      <c r="I31" s="9"/>
      <c r="J31" s="14"/>
    </row>
    <row r="32" spans="1:10" hidden="1">
      <c r="A32" s="35"/>
      <c r="B32" s="28"/>
      <c r="C32" s="28"/>
      <c r="D32" s="7" t="s">
        <v>24</v>
      </c>
      <c r="E32" s="5"/>
      <c r="F32" s="5"/>
      <c r="G32" s="5"/>
      <c r="H32" s="5"/>
      <c r="I32" s="9"/>
    </row>
    <row r="33" spans="1:10" ht="22.5">
      <c r="A33" s="35"/>
      <c r="B33" s="28"/>
      <c r="C33" s="28" t="s">
        <v>30</v>
      </c>
      <c r="D33" s="16" t="s">
        <v>63</v>
      </c>
      <c r="E33" s="13">
        <v>1</v>
      </c>
      <c r="F33" s="13">
        <v>1</v>
      </c>
      <c r="G33" s="10">
        <v>4</v>
      </c>
      <c r="H33" s="15">
        <v>4</v>
      </c>
      <c r="I33" s="9"/>
      <c r="J33" s="14"/>
    </row>
    <row r="34" spans="1:10" ht="22.5">
      <c r="A34" s="35"/>
      <c r="B34" s="28"/>
      <c r="C34" s="28"/>
      <c r="D34" s="16" t="s">
        <v>64</v>
      </c>
      <c r="E34" s="15" t="s">
        <v>59</v>
      </c>
      <c r="F34" s="15" t="s">
        <v>59</v>
      </c>
      <c r="G34" s="10">
        <v>4</v>
      </c>
      <c r="H34" s="15">
        <v>4</v>
      </c>
      <c r="I34" s="9"/>
      <c r="J34" s="14"/>
    </row>
    <row r="35" spans="1:10" hidden="1">
      <c r="A35" s="35"/>
      <c r="B35" s="28"/>
      <c r="C35" s="28"/>
      <c r="D35" s="7" t="s">
        <v>24</v>
      </c>
      <c r="E35" s="5"/>
      <c r="F35" s="5"/>
      <c r="G35" s="5"/>
      <c r="H35" s="5"/>
      <c r="I35" s="9"/>
    </row>
    <row r="36" spans="1:10" ht="22.5">
      <c r="A36" s="35"/>
      <c r="B36" s="28"/>
      <c r="C36" s="28" t="s">
        <v>31</v>
      </c>
      <c r="D36" s="16" t="s">
        <v>65</v>
      </c>
      <c r="E36" s="13">
        <v>1</v>
      </c>
      <c r="F36" s="13">
        <v>1</v>
      </c>
      <c r="G36" s="5">
        <v>4</v>
      </c>
      <c r="H36" s="5">
        <v>4</v>
      </c>
      <c r="I36" s="9"/>
      <c r="J36" s="14"/>
    </row>
    <row r="37" spans="1:10" hidden="1">
      <c r="A37" s="35"/>
      <c r="B37" s="28"/>
      <c r="C37" s="28"/>
      <c r="D37" s="11"/>
      <c r="E37" s="13"/>
      <c r="F37" s="5"/>
      <c r="G37" s="5"/>
      <c r="H37" s="5"/>
      <c r="I37" s="9"/>
      <c r="J37" s="14"/>
    </row>
    <row r="38" spans="1:10" hidden="1">
      <c r="A38" s="35"/>
      <c r="B38" s="28"/>
      <c r="C38" s="28"/>
      <c r="D38" s="7" t="s">
        <v>24</v>
      </c>
      <c r="E38" s="5"/>
      <c r="F38" s="5"/>
      <c r="G38" s="5"/>
      <c r="H38" s="5"/>
      <c r="I38" s="9"/>
    </row>
    <row r="39" spans="1:10" ht="22.5">
      <c r="A39" s="35"/>
      <c r="B39" s="28"/>
      <c r="C39" s="28" t="s">
        <v>32</v>
      </c>
      <c r="D39" s="16" t="s">
        <v>66</v>
      </c>
      <c r="E39" s="15" t="s">
        <v>46</v>
      </c>
      <c r="F39" s="17" t="s">
        <v>46</v>
      </c>
      <c r="G39" s="5">
        <v>4</v>
      </c>
      <c r="H39" s="5">
        <v>4</v>
      </c>
      <c r="I39" s="9"/>
      <c r="J39" s="14"/>
    </row>
    <row r="40" spans="1:10" hidden="1">
      <c r="A40" s="35"/>
      <c r="B40" s="28"/>
      <c r="C40" s="28"/>
      <c r="D40" s="7"/>
      <c r="E40" s="5"/>
      <c r="F40" s="5"/>
      <c r="G40" s="5"/>
      <c r="H40" s="5"/>
      <c r="I40" s="9"/>
    </row>
    <row r="41" spans="1:10" hidden="1">
      <c r="A41" s="35"/>
      <c r="B41" s="28"/>
      <c r="C41" s="28"/>
      <c r="D41" s="7" t="s">
        <v>24</v>
      </c>
      <c r="E41" s="5"/>
      <c r="F41" s="5"/>
      <c r="G41" s="5"/>
      <c r="H41" s="5"/>
      <c r="I41" s="9"/>
    </row>
    <row r="42" spans="1:10" ht="22.5">
      <c r="A42" s="35"/>
      <c r="B42" s="28" t="s">
        <v>33</v>
      </c>
      <c r="C42" s="28" t="s">
        <v>34</v>
      </c>
      <c r="D42" s="7" t="s">
        <v>47</v>
      </c>
      <c r="E42" s="13">
        <v>1</v>
      </c>
      <c r="F42" s="13">
        <v>1</v>
      </c>
      <c r="G42" s="5">
        <v>2</v>
      </c>
      <c r="H42" s="5">
        <v>2</v>
      </c>
      <c r="I42" s="9"/>
    </row>
    <row r="43" spans="1:10" ht="22.5">
      <c r="A43" s="35"/>
      <c r="B43" s="28"/>
      <c r="C43" s="28"/>
      <c r="D43" s="7" t="s">
        <v>48</v>
      </c>
      <c r="E43" s="13">
        <v>1</v>
      </c>
      <c r="F43" s="13">
        <v>1</v>
      </c>
      <c r="G43" s="5">
        <v>2</v>
      </c>
      <c r="H43" s="5">
        <v>2</v>
      </c>
      <c r="I43" s="9"/>
    </row>
    <row r="44" spans="1:10" ht="22.5">
      <c r="A44" s="35"/>
      <c r="B44" s="28"/>
      <c r="C44" s="28"/>
      <c r="D44" s="7" t="s">
        <v>49</v>
      </c>
      <c r="E44" s="13">
        <v>1</v>
      </c>
      <c r="F44" s="13">
        <v>1</v>
      </c>
      <c r="G44" s="5">
        <v>2</v>
      </c>
      <c r="H44" s="5">
        <v>2</v>
      </c>
      <c r="I44" s="9"/>
    </row>
    <row r="45" spans="1:10" ht="22.5">
      <c r="A45" s="35"/>
      <c r="B45" s="28"/>
      <c r="C45" s="28" t="s">
        <v>35</v>
      </c>
      <c r="D45" s="16" t="s">
        <v>60</v>
      </c>
      <c r="E45" s="13">
        <v>1</v>
      </c>
      <c r="F45" s="13">
        <v>1</v>
      </c>
      <c r="G45" s="5">
        <v>2</v>
      </c>
      <c r="H45" s="5">
        <v>2</v>
      </c>
      <c r="I45" s="9"/>
    </row>
    <row r="46" spans="1:10" ht="22.5">
      <c r="A46" s="35"/>
      <c r="B46" s="28"/>
      <c r="C46" s="28"/>
      <c r="D46" s="18" t="s">
        <v>50</v>
      </c>
      <c r="E46" s="13">
        <v>1</v>
      </c>
      <c r="F46" s="13">
        <v>1</v>
      </c>
      <c r="G46" s="5">
        <v>2</v>
      </c>
      <c r="H46" s="5">
        <v>2</v>
      </c>
      <c r="I46" s="9"/>
    </row>
    <row r="47" spans="1:10" ht="22.15" hidden="1" customHeight="1">
      <c r="A47" s="35"/>
      <c r="B47" s="28"/>
      <c r="C47" s="28"/>
      <c r="D47" s="7" t="s">
        <v>24</v>
      </c>
      <c r="E47" s="5"/>
      <c r="F47" s="5"/>
      <c r="G47" s="5"/>
      <c r="H47" s="5"/>
      <c r="I47" s="9"/>
    </row>
    <row r="48" spans="1:10" ht="22.9" customHeight="1">
      <c r="A48" s="34" t="s">
        <v>36</v>
      </c>
      <c r="B48" s="28"/>
      <c r="C48" s="28"/>
      <c r="D48" s="28"/>
      <c r="E48" s="28"/>
      <c r="F48" s="28"/>
      <c r="G48" s="5">
        <v>100</v>
      </c>
      <c r="H48" s="5">
        <f>SUM(H18:H46)+I9</f>
        <v>74.14</v>
      </c>
      <c r="I48" s="9"/>
    </row>
    <row r="49" spans="1:9" ht="33" customHeight="1">
      <c r="A49" s="34" t="s">
        <v>37</v>
      </c>
      <c r="B49" s="28" t="s">
        <v>38</v>
      </c>
      <c r="C49" s="28"/>
      <c r="D49" s="28"/>
      <c r="E49" s="28"/>
      <c r="F49" s="28" t="s">
        <v>39</v>
      </c>
      <c r="G49" s="28"/>
      <c r="H49" s="28"/>
      <c r="I49" s="30"/>
    </row>
    <row r="50" spans="1:9" ht="102" customHeight="1">
      <c r="A50" s="36"/>
      <c r="B50" s="37" t="s">
        <v>77</v>
      </c>
      <c r="C50" s="37"/>
      <c r="D50" s="37"/>
      <c r="E50" s="37"/>
      <c r="F50" s="37" t="s">
        <v>78</v>
      </c>
      <c r="G50" s="37"/>
      <c r="H50" s="37"/>
      <c r="I50" s="38"/>
    </row>
    <row r="51" spans="1:9" ht="13.5" customHeight="1">
      <c r="A51" s="39" t="s">
        <v>40</v>
      </c>
      <c r="B51" s="40"/>
      <c r="C51" s="40"/>
      <c r="D51" s="40"/>
      <c r="E51" s="40"/>
      <c r="F51" s="40"/>
      <c r="G51" s="40"/>
      <c r="H51" s="40"/>
      <c r="I51" s="40"/>
    </row>
    <row r="52" spans="1:9" ht="13.5" customHeight="1">
      <c r="A52" s="41"/>
      <c r="B52" s="42"/>
      <c r="C52" s="42"/>
      <c r="D52" s="42"/>
      <c r="E52" s="42"/>
      <c r="F52" s="42"/>
      <c r="G52" s="42"/>
      <c r="H52" s="42"/>
      <c r="I52" s="42"/>
    </row>
    <row r="53" spans="1:9">
      <c r="A53" s="41"/>
      <c r="B53" s="42"/>
      <c r="C53" s="42"/>
      <c r="D53" s="42"/>
      <c r="E53" s="42"/>
      <c r="F53" s="42"/>
      <c r="G53" s="42"/>
      <c r="H53" s="42"/>
      <c r="I53" s="42"/>
    </row>
    <row r="54" spans="1:9">
      <c r="A54" s="32"/>
      <c r="B54" s="33"/>
      <c r="C54" s="33"/>
      <c r="D54" s="33"/>
      <c r="E54" s="33"/>
      <c r="F54" s="33"/>
      <c r="G54" s="33"/>
      <c r="H54" s="33"/>
      <c r="I54" s="33"/>
    </row>
  </sheetData>
  <mergeCells count="53">
    <mergeCell ref="A2:I2"/>
    <mergeCell ref="A3:I3"/>
    <mergeCell ref="B5:E5"/>
    <mergeCell ref="G5:I5"/>
    <mergeCell ref="B6:E6"/>
    <mergeCell ref="G6:I6"/>
    <mergeCell ref="A48:F48"/>
    <mergeCell ref="B49:E49"/>
    <mergeCell ref="F49:I49"/>
    <mergeCell ref="C39:C41"/>
    <mergeCell ref="C42:C44"/>
    <mergeCell ref="C45:C47"/>
    <mergeCell ref="B50:E50"/>
    <mergeCell ref="F50:I50"/>
    <mergeCell ref="A51:I51"/>
    <mergeCell ref="A52:I52"/>
    <mergeCell ref="A53:I53"/>
    <mergeCell ref="A54:I54"/>
    <mergeCell ref="A7:A15"/>
    <mergeCell ref="A16:A47"/>
    <mergeCell ref="A49:A50"/>
    <mergeCell ref="B16:B17"/>
    <mergeCell ref="B18:B29"/>
    <mergeCell ref="B30:B41"/>
    <mergeCell ref="B42:B47"/>
    <mergeCell ref="C16:C17"/>
    <mergeCell ref="C18:C20"/>
    <mergeCell ref="C21:C23"/>
    <mergeCell ref="C24:C26"/>
    <mergeCell ref="C27:C29"/>
    <mergeCell ref="C30:C32"/>
    <mergeCell ref="C33:C35"/>
    <mergeCell ref="C36:C38"/>
    <mergeCell ref="I7:I8"/>
    <mergeCell ref="I16:I17"/>
    <mergeCell ref="D7:D8"/>
    <mergeCell ref="D16:D17"/>
    <mergeCell ref="E7:E8"/>
    <mergeCell ref="E16:E17"/>
    <mergeCell ref="F7:F8"/>
    <mergeCell ref="F16:F17"/>
    <mergeCell ref="B7:C8"/>
    <mergeCell ref="G7:G8"/>
    <mergeCell ref="G16:G17"/>
    <mergeCell ref="H7:H8"/>
    <mergeCell ref="H16:H17"/>
    <mergeCell ref="B14:C14"/>
    <mergeCell ref="B15:C15"/>
    <mergeCell ref="B9:C9"/>
    <mergeCell ref="B10:C10"/>
    <mergeCell ref="B11:C11"/>
    <mergeCell ref="B12:C12"/>
    <mergeCell ref="B13:C13"/>
  </mergeCells>
  <phoneticPr fontId="6" type="noConversion"/>
  <printOptions horizontalCentered="1" verticalCentered="1"/>
  <pageMargins left="0.39305555555555599" right="0.39305555555555599" top="0.39305555555555599" bottom="0.39305555555555599" header="0.51180555555555596" footer="0.51180555555555596"/>
  <pageSetup paperSize="9" scale="83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workbookViewId="0">
      <selection activeCell="B2" sqref="B2:F4"/>
    </sheetView>
  </sheetViews>
  <sheetFormatPr defaultRowHeight="13.5"/>
  <sheetData>
    <row r="1" spans="1:6" ht="26.25" thickBot="1">
      <c r="A1" s="21" t="s">
        <v>67</v>
      </c>
      <c r="B1" s="22" t="s">
        <v>79</v>
      </c>
      <c r="C1" s="22" t="s">
        <v>68</v>
      </c>
      <c r="D1" s="22" t="s">
        <v>69</v>
      </c>
      <c r="E1" s="22" t="s">
        <v>80</v>
      </c>
      <c r="F1" s="22" t="s">
        <v>70</v>
      </c>
    </row>
    <row r="2" spans="1:6" ht="14.25" thickBot="1">
      <c r="A2" s="23" t="s">
        <v>71</v>
      </c>
      <c r="B2" s="24">
        <v>10</v>
      </c>
      <c r="C2" s="24">
        <v>60</v>
      </c>
      <c r="D2" s="24">
        <v>20</v>
      </c>
      <c r="E2" s="24">
        <v>10</v>
      </c>
      <c r="F2" s="24">
        <v>100</v>
      </c>
    </row>
    <row r="3" spans="1:6" ht="14.25" thickBot="1">
      <c r="A3" s="23" t="s">
        <v>72</v>
      </c>
      <c r="B3" s="24">
        <f>SUM(附件1!I9)</f>
        <v>3.52</v>
      </c>
      <c r="C3" s="24">
        <f>SUM(附件1!H18:H28)</f>
        <v>44.62</v>
      </c>
      <c r="D3" s="24">
        <f>SUM(附件1!H30:H39)</f>
        <v>16</v>
      </c>
      <c r="E3" s="24">
        <f>SUM(附件1!H42:H46)</f>
        <v>10</v>
      </c>
      <c r="F3" s="24">
        <f>SUM(B3:E3)</f>
        <v>74.14</v>
      </c>
    </row>
    <row r="4" spans="1:6" ht="14.25" thickBot="1">
      <c r="A4" s="23" t="s">
        <v>73</v>
      </c>
      <c r="B4" s="25">
        <f>B3/B2</f>
        <v>0.35199999999999998</v>
      </c>
      <c r="C4" s="25">
        <f>C3/C2</f>
        <v>0.74366666666666659</v>
      </c>
      <c r="D4" s="25">
        <f>D3/D2</f>
        <v>0.8</v>
      </c>
      <c r="E4" s="25">
        <f>E3/E2</f>
        <v>1</v>
      </c>
      <c r="F4" s="25">
        <f>F3/F2</f>
        <v>0.74140000000000006</v>
      </c>
    </row>
  </sheetData>
  <phoneticPr fontId="6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附件1</vt:lpstr>
      <vt:lpstr>Sheet1</vt:lpstr>
      <vt:lpstr>附件1!Print_Area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闫润</dc:creator>
  <cp:lastModifiedBy>123</cp:lastModifiedBy>
  <dcterms:created xsi:type="dcterms:W3CDTF">2020-08-31T06:16:00Z</dcterms:created>
  <dcterms:modified xsi:type="dcterms:W3CDTF">2022-06-24T01:36:15Z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2052-10.8.0.5950</vt:lpwstr>
  </property>
</Properties>
</file>