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536" windowHeight="9432" firstSheet="1" activeTab="7"/>
  </bookViews>
  <sheets>
    <sheet name="2017年度双阳区养老机构补贴资金汇总表" sheetId="43" state="hidden" r:id="rId1"/>
    <sheet name="汇总" sheetId="44" r:id="rId2"/>
    <sheet name="1清江祥和" sheetId="5" r:id="rId3"/>
    <sheet name="2兴华老年公寓" sheetId="8" r:id="rId4"/>
    <sheet name="3德福老龄公寓" sheetId="9" r:id="rId5"/>
    <sheet name="4康乐园" sheetId="11" r:id="rId6"/>
    <sheet name="5颐养院老年公寓" sheetId="10" r:id="rId7"/>
    <sheet name="6人和" sheetId="14" r:id="rId8"/>
    <sheet name="7耄耋" sheetId="15" r:id="rId9"/>
    <sheet name="8可欣" sheetId="16" r:id="rId10"/>
    <sheet name="9东山" sheetId="18" r:id="rId11"/>
    <sheet name="10老来福老年公寓" sheetId="20" r:id="rId12"/>
    <sheet name="11心乐老年公寓" sheetId="22" r:id="rId13"/>
    <sheet name="12馨元老年公寓" sheetId="12" r:id="rId14"/>
    <sheet name="13东方老年公寓" sheetId="26" r:id="rId15"/>
    <sheet name="14鑫夕阳温泉康复养老院" sheetId="25" r:id="rId16"/>
    <sheet name="15广禾养老文华苑" sheetId="24" r:id="rId17"/>
    <sheet name="16德祥老年公寓" sheetId="23" r:id="rId18"/>
    <sheet name="17夕阳之光老年公寓" sheetId="34" r:id="rId19"/>
    <sheet name="19老年福星老年公寓" sheetId="41" r:id="rId20"/>
    <sheet name="20鸿源老年公寓" sheetId="40" r:id="rId21"/>
    <sheet name="21集顺老年公寓" sheetId="39" r:id="rId22"/>
    <sheet name="22家园老年公寓" sheetId="38" r:id="rId23"/>
    <sheet name="23健安居老年公寓" sheetId="37" r:id="rId24"/>
    <sheet name="24敬福老年公寓" sheetId="36" r:id="rId25"/>
    <sheet name="25良园老年公寓" sheetId="35" r:id="rId26"/>
    <sheet name="26明珠生态园万家福老年公寓" sheetId="32" r:id="rId27"/>
    <sheet name="27鑫平湖老年公寓" sheetId="31" r:id="rId28"/>
    <sheet name="28颐养天年老年公寓" sheetId="30" r:id="rId29"/>
    <sheet name="29悦和老年公寓" sheetId="29" r:id="rId30"/>
    <sheet name="30夕阳红老年公寓" sheetId="28" r:id="rId31"/>
    <sheet name="31康宁老年公寓" sheetId="42" r:id="rId32"/>
    <sheet name="困难老人入住机构补贴统计表" sheetId="4" state="hidden" r:id="rId33"/>
    <sheet name="一次性建设补贴" sheetId="21" state="hidden" r:id="rId34"/>
    <sheet name="Sheet1" sheetId="45" state="hidden" r:id="rId35"/>
  </sheets>
  <definedNames>
    <definedName name="_xlnm.Print_Area" localSheetId="31">'31康宁老年公寓'!$A$1:$BC$9</definedName>
    <definedName name="_xlnm.Print_Area" localSheetId="1">汇总!$A$1:$BC$9</definedName>
  </definedNames>
  <calcPr calcId="144525"/>
</workbook>
</file>

<file path=xl/calcChain.xml><?xml version="1.0" encoding="utf-8"?>
<calcChain xmlns="http://schemas.openxmlformats.org/spreadsheetml/2006/main">
  <c r="AY9" i="14" l="1"/>
  <c r="AX9" i="14"/>
  <c r="AZ9" i="14" s="1"/>
  <c r="AW9" i="14"/>
  <c r="AU9" i="14"/>
  <c r="AT9" i="14"/>
  <c r="AV9" i="14" s="1"/>
  <c r="AS9" i="14"/>
  <c r="AQ9" i="14"/>
  <c r="AP9" i="14"/>
  <c r="AR9" i="14" s="1"/>
  <c r="AO9" i="14"/>
  <c r="AM9" i="14"/>
  <c r="AL9" i="14"/>
  <c r="AN9" i="14" s="1"/>
  <c r="AK9" i="14"/>
  <c r="AI9" i="14"/>
  <c r="AH9" i="14"/>
  <c r="AJ9" i="14" s="1"/>
  <c r="AG9" i="14"/>
  <c r="AE9" i="14"/>
  <c r="AD9" i="14"/>
  <c r="AF9" i="14" s="1"/>
  <c r="AC9" i="14"/>
  <c r="AA9" i="14"/>
  <c r="Z9" i="14"/>
  <c r="AB9" i="14" s="1"/>
  <c r="Y9" i="14"/>
  <c r="W9" i="14"/>
  <c r="V9" i="14"/>
  <c r="X9" i="14" s="1"/>
  <c r="U9" i="14"/>
  <c r="S9" i="14"/>
  <c r="R9" i="14"/>
  <c r="T9" i="14" s="1"/>
  <c r="Q9" i="14"/>
  <c r="O9" i="14"/>
  <c r="N9" i="14"/>
  <c r="P9" i="14" s="1"/>
  <c r="M9" i="14"/>
  <c r="K9" i="14"/>
  <c r="J9" i="14"/>
  <c r="L9" i="14" s="1"/>
  <c r="I9" i="14"/>
  <c r="G9" i="14"/>
  <c r="F9" i="14"/>
  <c r="H9" i="14" s="1"/>
  <c r="E9" i="14"/>
  <c r="AZ9" i="38"/>
  <c r="AY9" i="38"/>
  <c r="AX9" i="38"/>
  <c r="AW9" i="38"/>
  <c r="AV9" i="38"/>
  <c r="AU9" i="38"/>
  <c r="AT9" i="38"/>
  <c r="AS9" i="38"/>
  <c r="AR9" i="38"/>
  <c r="AQ9" i="38"/>
  <c r="AP9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AA9" i="38"/>
  <c r="Z9" i="38"/>
  <c r="Y9" i="38"/>
  <c r="X9" i="38"/>
  <c r="W9" i="38"/>
  <c r="V9" i="38"/>
  <c r="U9" i="38"/>
  <c r="T9" i="38"/>
  <c r="S9" i="38"/>
  <c r="R9" i="38"/>
  <c r="Q9" i="38"/>
  <c r="P9" i="38"/>
  <c r="O9" i="38"/>
  <c r="N9" i="38"/>
  <c r="M9" i="38"/>
  <c r="L9" i="38"/>
  <c r="K9" i="38"/>
  <c r="J9" i="38"/>
  <c r="I9" i="38"/>
  <c r="H9" i="38"/>
  <c r="G9" i="38"/>
  <c r="F9" i="38"/>
  <c r="E9" i="38"/>
  <c r="AY9" i="39"/>
  <c r="AX9" i="39"/>
  <c r="AZ9" i="39" s="1"/>
  <c r="AW9" i="39"/>
  <c r="AU9" i="39"/>
  <c r="AT9" i="39"/>
  <c r="AV9" i="39" s="1"/>
  <c r="AS9" i="39"/>
  <c r="AQ9" i="39"/>
  <c r="AP9" i="39"/>
  <c r="AR9" i="39" s="1"/>
  <c r="AO9" i="39"/>
  <c r="AM9" i="39"/>
  <c r="AL9" i="39"/>
  <c r="AN9" i="39" s="1"/>
  <c r="AK9" i="39"/>
  <c r="AI9" i="39"/>
  <c r="AH9" i="39"/>
  <c r="AJ9" i="39" s="1"/>
  <c r="AG9" i="39"/>
  <c r="AE9" i="39"/>
  <c r="AD9" i="39"/>
  <c r="AF9" i="39" s="1"/>
  <c r="AC9" i="39"/>
  <c r="AA9" i="39"/>
  <c r="Z9" i="39"/>
  <c r="AB9" i="39" s="1"/>
  <c r="Y9" i="39"/>
  <c r="W9" i="39"/>
  <c r="V9" i="39"/>
  <c r="X9" i="39" s="1"/>
  <c r="U9" i="39"/>
  <c r="S9" i="39"/>
  <c r="R9" i="39"/>
  <c r="T9" i="39" s="1"/>
  <c r="Q9" i="39"/>
  <c r="O9" i="39"/>
  <c r="N9" i="39"/>
  <c r="P9" i="39" s="1"/>
  <c r="M9" i="39"/>
  <c r="K9" i="39"/>
  <c r="J9" i="39"/>
  <c r="L9" i="39" s="1"/>
  <c r="I9" i="39"/>
  <c r="G9" i="39"/>
  <c r="F9" i="39"/>
  <c r="H9" i="39" s="1"/>
  <c r="E9" i="39"/>
  <c r="I9" i="40"/>
  <c r="L9" i="40" s="1"/>
  <c r="J9" i="40"/>
  <c r="K9" i="40"/>
  <c r="M9" i="40"/>
  <c r="P9" i="40" s="1"/>
  <c r="N9" i="40"/>
  <c r="O9" i="40"/>
  <c r="Q9" i="40"/>
  <c r="T9" i="40" s="1"/>
  <c r="R9" i="40"/>
  <c r="S9" i="40"/>
  <c r="U9" i="40"/>
  <c r="X9" i="40" s="1"/>
  <c r="V9" i="40"/>
  <c r="W9" i="40"/>
  <c r="Y9" i="40"/>
  <c r="AB9" i="40" s="1"/>
  <c r="Z9" i="40"/>
  <c r="AA9" i="40"/>
  <c r="AC9" i="40"/>
  <c r="AF9" i="40" s="1"/>
  <c r="AD9" i="40"/>
  <c r="AE9" i="40"/>
  <c r="AG9" i="40"/>
  <c r="AJ9" i="40" s="1"/>
  <c r="AH9" i="40"/>
  <c r="AI9" i="40"/>
  <c r="AK9" i="40"/>
  <c r="AN9" i="40" s="1"/>
  <c r="AL9" i="40"/>
  <c r="AM9" i="40"/>
  <c r="AO9" i="40"/>
  <c r="AR9" i="40" s="1"/>
  <c r="AP9" i="40"/>
  <c r="AQ9" i="40"/>
  <c r="AS9" i="40"/>
  <c r="AV9" i="40" s="1"/>
  <c r="AT9" i="40"/>
  <c r="AU9" i="40"/>
  <c r="AW9" i="40"/>
  <c r="AZ9" i="40" s="1"/>
  <c r="AX9" i="40"/>
  <c r="AY9" i="40"/>
  <c r="H9" i="40"/>
  <c r="G9" i="40"/>
  <c r="F9" i="40"/>
  <c r="E9" i="40"/>
  <c r="BF6" i="42"/>
  <c r="BE6" i="42"/>
  <c r="BD6" i="42"/>
  <c r="BF6" i="28"/>
  <c r="BE6" i="28"/>
  <c r="BD6" i="28"/>
  <c r="BF6" i="30"/>
  <c r="BE6" i="30"/>
  <c r="BD6" i="30"/>
  <c r="BF6" i="31"/>
  <c r="BE6" i="31"/>
  <c r="BD6" i="31"/>
  <c r="BF6" i="36"/>
  <c r="BE6" i="36"/>
  <c r="BD6" i="36"/>
  <c r="BF6" i="37"/>
  <c r="BE6" i="37"/>
  <c r="BD6" i="37"/>
  <c r="BF6" i="38"/>
  <c r="BE6" i="38"/>
  <c r="BD6" i="38"/>
  <c r="BF6" i="39"/>
  <c r="BE6" i="39"/>
  <c r="BD6" i="39"/>
  <c r="BF6" i="40"/>
  <c r="BE6" i="40"/>
  <c r="BD6" i="40"/>
  <c r="BF6" i="34"/>
  <c r="BE6" i="34"/>
  <c r="BD6" i="34"/>
  <c r="BF6" i="23"/>
  <c r="BE6" i="23"/>
  <c r="BD6" i="23"/>
  <c r="BF6" i="24"/>
  <c r="BE6" i="24"/>
  <c r="BD6" i="24"/>
  <c r="BF6" i="26"/>
  <c r="BE6" i="26"/>
  <c r="BD6" i="26"/>
  <c r="BF6" i="22"/>
  <c r="BE6" i="22"/>
  <c r="BD6" i="22"/>
  <c r="BF6" i="20"/>
  <c r="BE6" i="20"/>
  <c r="BD6" i="20"/>
  <c r="BF6" i="16"/>
  <c r="BE6" i="16"/>
  <c r="BD6" i="16"/>
  <c r="BF6" i="15"/>
  <c r="BE6" i="15"/>
  <c r="BD6" i="15"/>
  <c r="BG6" i="14"/>
  <c r="BF6" i="14"/>
  <c r="BE6" i="14"/>
  <c r="BD6" i="14"/>
  <c r="BF6" i="10"/>
  <c r="BE6" i="10"/>
  <c r="BD6" i="10"/>
  <c r="BF6" i="11"/>
  <c r="BE6" i="11"/>
  <c r="BD6" i="11"/>
  <c r="BF6" i="9"/>
  <c r="BE6" i="9"/>
  <c r="BD6" i="9"/>
  <c r="BE6" i="5"/>
  <c r="BF6" i="5"/>
  <c r="BD6" i="5"/>
  <c r="AY9" i="10" l="1"/>
  <c r="AX9" i="10"/>
  <c r="AW9" i="10"/>
  <c r="AZ9" i="10" s="1"/>
  <c r="AZ9" i="44" s="1"/>
  <c r="AU9" i="10"/>
  <c r="AU9" i="44" s="1"/>
  <c r="AT9" i="10"/>
  <c r="AS9" i="10"/>
  <c r="AV9" i="10" s="1"/>
  <c r="AV9" i="44" s="1"/>
  <c r="AQ9" i="10"/>
  <c r="AP9" i="10"/>
  <c r="AO9" i="10"/>
  <c r="AR9" i="10" s="1"/>
  <c r="AR9" i="44" s="1"/>
  <c r="AM9" i="10"/>
  <c r="AM9" i="44" s="1"/>
  <c r="AL9" i="10"/>
  <c r="AK9" i="10"/>
  <c r="AN9" i="10" s="1"/>
  <c r="AN9" i="44" s="1"/>
  <c r="AI9" i="10"/>
  <c r="AH9" i="10"/>
  <c r="AG9" i="10"/>
  <c r="AJ9" i="10" s="1"/>
  <c r="AJ9" i="44" s="1"/>
  <c r="AE9" i="10"/>
  <c r="AE9" i="44" s="1"/>
  <c r="AD9" i="10"/>
  <c r="AC9" i="10"/>
  <c r="AF9" i="10" s="1"/>
  <c r="AF9" i="44" s="1"/>
  <c r="AA9" i="10"/>
  <c r="Z9" i="10"/>
  <c r="Y9" i="10"/>
  <c r="AB9" i="10" s="1"/>
  <c r="AB9" i="44" s="1"/>
  <c r="W9" i="10"/>
  <c r="W9" i="44" s="1"/>
  <c r="V9" i="10"/>
  <c r="U9" i="10"/>
  <c r="X9" i="10" s="1"/>
  <c r="X9" i="44" s="1"/>
  <c r="S9" i="10"/>
  <c r="R9" i="10"/>
  <c r="Q9" i="10"/>
  <c r="T9" i="10" s="1"/>
  <c r="T9" i="44" s="1"/>
  <c r="O9" i="10"/>
  <c r="O9" i="44" s="1"/>
  <c r="N9" i="10"/>
  <c r="M9" i="10"/>
  <c r="P9" i="10" s="1"/>
  <c r="P9" i="44" s="1"/>
  <c r="K9" i="10"/>
  <c r="J9" i="10"/>
  <c r="I9" i="10"/>
  <c r="L9" i="10" s="1"/>
  <c r="L9" i="44" s="1"/>
  <c r="G9" i="10"/>
  <c r="G9" i="44" s="1"/>
  <c r="F9" i="10"/>
  <c r="E9" i="10"/>
  <c r="H9" i="10" s="1"/>
  <c r="AZ6" i="10"/>
  <c r="AV6" i="10"/>
  <c r="AV6" i="44" s="1"/>
  <c r="AR6" i="10"/>
  <c r="AN6" i="10"/>
  <c r="AN6" i="44" s="1"/>
  <c r="AJ6" i="10"/>
  <c r="AF6" i="10"/>
  <c r="AF6" i="44" s="1"/>
  <c r="AB6" i="10"/>
  <c r="X6" i="10"/>
  <c r="X6" i="44" s="1"/>
  <c r="T6" i="10"/>
  <c r="P6" i="10"/>
  <c r="P6" i="44" s="1"/>
  <c r="L6" i="10"/>
  <c r="H6" i="10"/>
  <c r="BA5" i="10" s="1"/>
  <c r="BA5" i="44" s="1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AZ9" i="42"/>
  <c r="AY9" i="42"/>
  <c r="AX9" i="42"/>
  <c r="AW9" i="42"/>
  <c r="AV9" i="42"/>
  <c r="AU9" i="42"/>
  <c r="AT9" i="42"/>
  <c r="AS9" i="42"/>
  <c r="AR9" i="42"/>
  <c r="AQ9" i="42"/>
  <c r="AP9" i="42"/>
  <c r="AO9" i="42"/>
  <c r="AN9" i="42"/>
  <c r="AM9" i="42"/>
  <c r="AL9" i="42"/>
  <c r="AK9" i="42"/>
  <c r="AJ9" i="42"/>
  <c r="AI9" i="42"/>
  <c r="AH9" i="42"/>
  <c r="AG9" i="42"/>
  <c r="AF9" i="42"/>
  <c r="AE9" i="42"/>
  <c r="AD9" i="42"/>
  <c r="AC9" i="42"/>
  <c r="AB9" i="42"/>
  <c r="AA9" i="42"/>
  <c r="Z9" i="42"/>
  <c r="Y9" i="42"/>
  <c r="X9" i="42"/>
  <c r="W9" i="42"/>
  <c r="V9" i="42"/>
  <c r="U9" i="42"/>
  <c r="T9" i="42"/>
  <c r="S9" i="42"/>
  <c r="R9" i="42"/>
  <c r="Q9" i="42"/>
  <c r="P9" i="42"/>
  <c r="O9" i="42"/>
  <c r="N9" i="42"/>
  <c r="M9" i="42"/>
  <c r="L9" i="42"/>
  <c r="K9" i="42"/>
  <c r="J9" i="42"/>
  <c r="I9" i="42"/>
  <c r="H9" i="42"/>
  <c r="G9" i="42"/>
  <c r="F9" i="42"/>
  <c r="E9" i="42"/>
  <c r="AZ6" i="42"/>
  <c r="AV6" i="42"/>
  <c r="AR6" i="42"/>
  <c r="AN6" i="42"/>
  <c r="AJ6" i="42"/>
  <c r="AF6" i="42"/>
  <c r="AB6" i="42"/>
  <c r="X6" i="42"/>
  <c r="T6" i="42"/>
  <c r="P6" i="42"/>
  <c r="L6" i="42"/>
  <c r="H6" i="42"/>
  <c r="BC5" i="42"/>
  <c r="BB5" i="42"/>
  <c r="BA5" i="42"/>
  <c r="AZ9" i="28"/>
  <c r="AY9" i="28"/>
  <c r="AX9" i="28"/>
  <c r="AW9" i="28"/>
  <c r="AV9" i="28"/>
  <c r="AU9" i="28"/>
  <c r="AT9" i="28"/>
  <c r="AS9" i="28"/>
  <c r="AR9" i="28"/>
  <c r="AQ9" i="28"/>
  <c r="AP9" i="28"/>
  <c r="AO9" i="28"/>
  <c r="AN9" i="28"/>
  <c r="AM9" i="28"/>
  <c r="AL9" i="28"/>
  <c r="AK9" i="28"/>
  <c r="AJ9" i="28"/>
  <c r="AI9" i="28"/>
  <c r="AH9" i="28"/>
  <c r="AG9" i="28"/>
  <c r="AF9" i="28"/>
  <c r="AE9" i="28"/>
  <c r="AD9" i="28"/>
  <c r="AC9" i="28"/>
  <c r="AB9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AZ6" i="28"/>
  <c r="AV6" i="28"/>
  <c r="AR6" i="28"/>
  <c r="AN6" i="28"/>
  <c r="AJ6" i="28"/>
  <c r="AF6" i="28"/>
  <c r="AB6" i="28"/>
  <c r="X6" i="28"/>
  <c r="T6" i="28"/>
  <c r="P6" i="28"/>
  <c r="L6" i="28"/>
  <c r="H6" i="28"/>
  <c r="BC5" i="28"/>
  <c r="BB5" i="28"/>
  <c r="BA5" i="28"/>
  <c r="AZ9" i="29"/>
  <c r="AY9" i="29"/>
  <c r="AX9" i="29"/>
  <c r="AW9" i="29"/>
  <c r="AV9" i="29"/>
  <c r="AU9" i="29"/>
  <c r="AT9" i="29"/>
  <c r="AS9" i="29"/>
  <c r="AR9" i="29"/>
  <c r="AQ9" i="29"/>
  <c r="AP9" i="29"/>
  <c r="AO9" i="29"/>
  <c r="AN9" i="29"/>
  <c r="AM9" i="29"/>
  <c r="AL9" i="29"/>
  <c r="AK9" i="29"/>
  <c r="AJ9" i="29"/>
  <c r="AI9" i="29"/>
  <c r="AH9" i="29"/>
  <c r="AG9" i="29"/>
  <c r="AF9" i="29"/>
  <c r="AE9" i="29"/>
  <c r="AD9" i="29"/>
  <c r="AC9" i="29"/>
  <c r="AB9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AZ6" i="29"/>
  <c r="AV6" i="29"/>
  <c r="AR6" i="29"/>
  <c r="AN6" i="29"/>
  <c r="AJ6" i="29"/>
  <c r="AF6" i="29"/>
  <c r="AB6" i="29"/>
  <c r="X6" i="29"/>
  <c r="T6" i="29"/>
  <c r="P6" i="29"/>
  <c r="L6" i="29"/>
  <c r="H6" i="29"/>
  <c r="BC5" i="29"/>
  <c r="BB5" i="29"/>
  <c r="BA5" i="29"/>
  <c r="AZ9" i="30"/>
  <c r="AY9" i="30"/>
  <c r="AX9" i="30"/>
  <c r="AW9" i="30"/>
  <c r="AV9" i="30"/>
  <c r="AU9" i="30"/>
  <c r="AT9" i="30"/>
  <c r="AS9" i="30"/>
  <c r="AR9" i="30"/>
  <c r="AQ9" i="30"/>
  <c r="AP9" i="30"/>
  <c r="AO9" i="30"/>
  <c r="AN9" i="30"/>
  <c r="AM9" i="30"/>
  <c r="AL9" i="30"/>
  <c r="AK9" i="30"/>
  <c r="AJ9" i="30"/>
  <c r="AI9" i="30"/>
  <c r="AH9" i="30"/>
  <c r="AG9" i="30"/>
  <c r="AF9" i="30"/>
  <c r="AE9" i="30"/>
  <c r="AD9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AZ6" i="30"/>
  <c r="AV6" i="30"/>
  <c r="AR6" i="30"/>
  <c r="AN6" i="30"/>
  <c r="AJ6" i="30"/>
  <c r="AF6" i="30"/>
  <c r="AB6" i="30"/>
  <c r="X6" i="30"/>
  <c r="T6" i="30"/>
  <c r="P6" i="30"/>
  <c r="L6" i="30"/>
  <c r="H6" i="30"/>
  <c r="BC5" i="30"/>
  <c r="BB5" i="30"/>
  <c r="BA5" i="30"/>
  <c r="AZ9" i="31"/>
  <c r="AY9" i="31"/>
  <c r="AX9" i="31"/>
  <c r="AW9" i="31"/>
  <c r="AV9" i="31"/>
  <c r="AU9" i="31"/>
  <c r="AT9" i="31"/>
  <c r="AS9" i="31"/>
  <c r="AR9" i="31"/>
  <c r="AQ9" i="31"/>
  <c r="AP9" i="31"/>
  <c r="AO9" i="31"/>
  <c r="AN9" i="31"/>
  <c r="AM9" i="31"/>
  <c r="AL9" i="31"/>
  <c r="AK9" i="31"/>
  <c r="AJ9" i="31"/>
  <c r="AI9" i="31"/>
  <c r="AH9" i="31"/>
  <c r="AG9" i="31"/>
  <c r="AF9" i="31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AZ6" i="31"/>
  <c r="AV6" i="31"/>
  <c r="AR6" i="31"/>
  <c r="AN6" i="31"/>
  <c r="AJ6" i="31"/>
  <c r="AF6" i="31"/>
  <c r="AB6" i="31"/>
  <c r="X6" i="31"/>
  <c r="T6" i="31"/>
  <c r="P6" i="31"/>
  <c r="L6" i="31"/>
  <c r="H6" i="31"/>
  <c r="BC5" i="31"/>
  <c r="BB5" i="31"/>
  <c r="BA5" i="31"/>
  <c r="AZ9" i="32"/>
  <c r="AY9" i="32"/>
  <c r="AX9" i="32"/>
  <c r="AW9" i="32"/>
  <c r="AV9" i="32"/>
  <c r="AU9" i="32"/>
  <c r="AT9" i="32"/>
  <c r="AS9" i="32"/>
  <c r="AR9" i="32"/>
  <c r="AQ9" i="32"/>
  <c r="AP9" i="32"/>
  <c r="AO9" i="32"/>
  <c r="AN9" i="32"/>
  <c r="AM9" i="32"/>
  <c r="AL9" i="32"/>
  <c r="AK9" i="32"/>
  <c r="AJ9" i="32"/>
  <c r="AI9" i="32"/>
  <c r="AH9" i="32"/>
  <c r="AG9" i="32"/>
  <c r="AF9" i="32"/>
  <c r="AE9" i="32"/>
  <c r="AD9" i="32"/>
  <c r="AC9" i="32"/>
  <c r="AB9" i="32"/>
  <c r="AA9" i="32"/>
  <c r="Z9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BC5" i="32"/>
  <c r="BB5" i="32"/>
  <c r="BA5" i="32"/>
  <c r="AZ9" i="35"/>
  <c r="AY9" i="35"/>
  <c r="AX9" i="35"/>
  <c r="AW9" i="35"/>
  <c r="AV9" i="35"/>
  <c r="AU9" i="35"/>
  <c r="AT9" i="35"/>
  <c r="AS9" i="35"/>
  <c r="AR9" i="35"/>
  <c r="AQ9" i="35"/>
  <c r="AP9" i="35"/>
  <c r="AO9" i="35"/>
  <c r="AN9" i="35"/>
  <c r="AM9" i="35"/>
  <c r="AL9" i="35"/>
  <c r="AK9" i="35"/>
  <c r="AJ9" i="35"/>
  <c r="AI9" i="35"/>
  <c r="AH9" i="35"/>
  <c r="AG9" i="35"/>
  <c r="AF9" i="35"/>
  <c r="AE9" i="35"/>
  <c r="AD9" i="35"/>
  <c r="AC9" i="35"/>
  <c r="AB9" i="35"/>
  <c r="AA9" i="35"/>
  <c r="Z9" i="35"/>
  <c r="Y9" i="35"/>
  <c r="X9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AZ6" i="35"/>
  <c r="AV6" i="35"/>
  <c r="AR6" i="35"/>
  <c r="AN6" i="35"/>
  <c r="AJ6" i="35"/>
  <c r="AF6" i="35"/>
  <c r="AB6" i="35"/>
  <c r="X6" i="35"/>
  <c r="T6" i="35"/>
  <c r="P6" i="35"/>
  <c r="L6" i="35"/>
  <c r="H6" i="35"/>
  <c r="BC5" i="35"/>
  <c r="BB5" i="35"/>
  <c r="BA5" i="35"/>
  <c r="AZ9" i="36"/>
  <c r="AY9" i="36"/>
  <c r="AX9" i="36"/>
  <c r="AW9" i="36"/>
  <c r="AV9" i="36"/>
  <c r="AU9" i="36"/>
  <c r="AT9" i="36"/>
  <c r="AS9" i="36"/>
  <c r="AR9" i="36"/>
  <c r="AQ9" i="36"/>
  <c r="AP9" i="36"/>
  <c r="AO9" i="36"/>
  <c r="AN9" i="36"/>
  <c r="AM9" i="36"/>
  <c r="AL9" i="36"/>
  <c r="AK9" i="36"/>
  <c r="AJ9" i="36"/>
  <c r="AI9" i="36"/>
  <c r="AH9" i="36"/>
  <c r="AG9" i="36"/>
  <c r="AF9" i="36"/>
  <c r="AE9" i="36"/>
  <c r="AD9" i="36"/>
  <c r="AC9" i="36"/>
  <c r="AB9" i="36"/>
  <c r="AA9" i="36"/>
  <c r="Z9" i="36"/>
  <c r="Y9" i="36"/>
  <c r="X9" i="36"/>
  <c r="W9" i="36"/>
  <c r="V9" i="36"/>
  <c r="U9" i="36"/>
  <c r="T9" i="36"/>
  <c r="S9" i="36"/>
  <c r="R9" i="36"/>
  <c r="Q9" i="36"/>
  <c r="P9" i="36"/>
  <c r="O9" i="36"/>
  <c r="N9" i="36"/>
  <c r="M9" i="36"/>
  <c r="L9" i="36"/>
  <c r="K9" i="36"/>
  <c r="J9" i="36"/>
  <c r="I9" i="36"/>
  <c r="H9" i="36"/>
  <c r="G9" i="36"/>
  <c r="F9" i="36"/>
  <c r="E9" i="36"/>
  <c r="AZ6" i="36"/>
  <c r="AV6" i="36"/>
  <c r="AR6" i="36"/>
  <c r="AN6" i="36"/>
  <c r="AJ6" i="36"/>
  <c r="AF6" i="36"/>
  <c r="AB6" i="36"/>
  <c r="X6" i="36"/>
  <c r="T6" i="36"/>
  <c r="P6" i="36"/>
  <c r="L6" i="36"/>
  <c r="H6" i="36"/>
  <c r="BC5" i="36"/>
  <c r="BB5" i="36"/>
  <c r="BA5" i="36"/>
  <c r="AZ9" i="37"/>
  <c r="AY9" i="37"/>
  <c r="AX9" i="37"/>
  <c r="AW9" i="37"/>
  <c r="AV9" i="37"/>
  <c r="AU9" i="37"/>
  <c r="AT9" i="37"/>
  <c r="AS9" i="37"/>
  <c r="AR9" i="37"/>
  <c r="AQ9" i="37"/>
  <c r="AP9" i="37"/>
  <c r="AO9" i="37"/>
  <c r="AN9" i="37"/>
  <c r="AM9" i="37"/>
  <c r="AL9" i="37"/>
  <c r="AK9" i="37"/>
  <c r="AJ9" i="37"/>
  <c r="AI9" i="37"/>
  <c r="AH9" i="37"/>
  <c r="AG9" i="37"/>
  <c r="AF9" i="37"/>
  <c r="AE9" i="37"/>
  <c r="AD9" i="37"/>
  <c r="AC9" i="37"/>
  <c r="AB9" i="37"/>
  <c r="AA9" i="37"/>
  <c r="Z9" i="37"/>
  <c r="Y9" i="37"/>
  <c r="X9" i="37"/>
  <c r="W9" i="37"/>
  <c r="V9" i="37"/>
  <c r="U9" i="37"/>
  <c r="T9" i="37"/>
  <c r="S9" i="37"/>
  <c r="R9" i="37"/>
  <c r="Q9" i="37"/>
  <c r="P9" i="37"/>
  <c r="O9" i="37"/>
  <c r="N9" i="37"/>
  <c r="M9" i="37"/>
  <c r="L9" i="37"/>
  <c r="K9" i="37"/>
  <c r="J9" i="37"/>
  <c r="I9" i="37"/>
  <c r="H9" i="37"/>
  <c r="G9" i="37"/>
  <c r="F9" i="37"/>
  <c r="E9" i="37"/>
  <c r="AZ6" i="37"/>
  <c r="AV6" i="37"/>
  <c r="AR6" i="37"/>
  <c r="AN6" i="37"/>
  <c r="AJ6" i="37"/>
  <c r="AF6" i="37"/>
  <c r="AB6" i="37"/>
  <c r="X6" i="37"/>
  <c r="T6" i="37"/>
  <c r="P6" i="37"/>
  <c r="L6" i="37"/>
  <c r="H6" i="37"/>
  <c r="BC5" i="37"/>
  <c r="BB5" i="37"/>
  <c r="BA5" i="37"/>
  <c r="AZ6" i="38"/>
  <c r="AV6" i="38"/>
  <c r="AR6" i="38"/>
  <c r="AN6" i="38"/>
  <c r="AJ6" i="38"/>
  <c r="AF6" i="38"/>
  <c r="AB6" i="38"/>
  <c r="X6" i="38"/>
  <c r="T6" i="38"/>
  <c r="P6" i="38"/>
  <c r="L6" i="38"/>
  <c r="H6" i="38"/>
  <c r="BC5" i="38"/>
  <c r="BB5" i="38" s="1"/>
  <c r="BA5" i="38"/>
  <c r="AZ6" i="39"/>
  <c r="AV6" i="39"/>
  <c r="AR6" i="39"/>
  <c r="AN6" i="39"/>
  <c r="AJ6" i="39"/>
  <c r="AF6" i="39"/>
  <c r="AB6" i="39"/>
  <c r="X6" i="39"/>
  <c r="T6" i="39"/>
  <c r="P6" i="39"/>
  <c r="L6" i="39"/>
  <c r="H6" i="39"/>
  <c r="BC5" i="39"/>
  <c r="BB5" i="39" s="1"/>
  <c r="BA5" i="39"/>
  <c r="AZ6" i="40"/>
  <c r="AV6" i="40"/>
  <c r="AR6" i="40"/>
  <c r="AN6" i="40"/>
  <c r="AJ6" i="40"/>
  <c r="AF6" i="40"/>
  <c r="AB6" i="40"/>
  <c r="X6" i="40"/>
  <c r="T6" i="40"/>
  <c r="P6" i="40"/>
  <c r="L6" i="40"/>
  <c r="H6" i="40"/>
  <c r="BC5" i="40"/>
  <c r="BB5" i="40"/>
  <c r="BA5" i="40"/>
  <c r="AZ9" i="41"/>
  <c r="AY9" i="41"/>
  <c r="AX9" i="41"/>
  <c r="AW9" i="41"/>
  <c r="AV9" i="41"/>
  <c r="AU9" i="41"/>
  <c r="AT9" i="41"/>
  <c r="AS9" i="41"/>
  <c r="AR9" i="41"/>
  <c r="AQ9" i="41"/>
  <c r="AP9" i="41"/>
  <c r="AO9" i="41"/>
  <c r="AN9" i="41"/>
  <c r="AM9" i="41"/>
  <c r="AL9" i="41"/>
  <c r="AK9" i="41"/>
  <c r="AJ9" i="41"/>
  <c r="AI9" i="41"/>
  <c r="AH9" i="41"/>
  <c r="AG9" i="41"/>
  <c r="AF9" i="41"/>
  <c r="AE9" i="41"/>
  <c r="AD9" i="41"/>
  <c r="AC9" i="41"/>
  <c r="AB9" i="41"/>
  <c r="AA9" i="41"/>
  <c r="Z9" i="41"/>
  <c r="Y9" i="41"/>
  <c r="X9" i="41"/>
  <c r="W9" i="41"/>
  <c r="V9" i="41"/>
  <c r="U9" i="41"/>
  <c r="T9" i="41"/>
  <c r="S9" i="41"/>
  <c r="R9" i="41"/>
  <c r="Q9" i="41"/>
  <c r="P9" i="41"/>
  <c r="O9" i="41"/>
  <c r="N9" i="41"/>
  <c r="M9" i="41"/>
  <c r="L9" i="41"/>
  <c r="K9" i="41"/>
  <c r="J9" i="41"/>
  <c r="I9" i="41"/>
  <c r="H9" i="41"/>
  <c r="G9" i="41"/>
  <c r="F9" i="41"/>
  <c r="E9" i="41"/>
  <c r="BC5" i="41"/>
  <c r="BB5" i="41"/>
  <c r="BA5" i="41"/>
  <c r="AZ9" i="34"/>
  <c r="AY9" i="34"/>
  <c r="AX9" i="34"/>
  <c r="AW9" i="34"/>
  <c r="AV9" i="34"/>
  <c r="AU9" i="34"/>
  <c r="AT9" i="34"/>
  <c r="AS9" i="34"/>
  <c r="AR9" i="34"/>
  <c r="AQ9" i="34"/>
  <c r="AP9" i="34"/>
  <c r="AO9" i="34"/>
  <c r="AN9" i="34"/>
  <c r="AM9" i="34"/>
  <c r="AL9" i="34"/>
  <c r="AK9" i="34"/>
  <c r="AJ9" i="34"/>
  <c r="AI9" i="34"/>
  <c r="AH9" i="34"/>
  <c r="AG9" i="34"/>
  <c r="AF9" i="34"/>
  <c r="AE9" i="34"/>
  <c r="AD9" i="34"/>
  <c r="AC9" i="34"/>
  <c r="AB9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AZ6" i="34"/>
  <c r="AV6" i="34"/>
  <c r="AR6" i="34"/>
  <c r="AN6" i="34"/>
  <c r="AJ6" i="34"/>
  <c r="AF6" i="34"/>
  <c r="AB6" i="34"/>
  <c r="X6" i="34"/>
  <c r="T6" i="34"/>
  <c r="P6" i="34"/>
  <c r="L6" i="34"/>
  <c r="H6" i="34"/>
  <c r="BC5" i="34"/>
  <c r="BB5" i="34"/>
  <c r="BA5" i="34"/>
  <c r="AZ9" i="23"/>
  <c r="AY9" i="23"/>
  <c r="AX9" i="23"/>
  <c r="AW9" i="23"/>
  <c r="AV9" i="23"/>
  <c r="AU9" i="23"/>
  <c r="AT9" i="23"/>
  <c r="AS9" i="23"/>
  <c r="AR9" i="23"/>
  <c r="AQ9" i="23"/>
  <c r="AP9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AZ6" i="23"/>
  <c r="AV6" i="23"/>
  <c r="AR6" i="23"/>
  <c r="AN6" i="23"/>
  <c r="AJ6" i="23"/>
  <c r="AF6" i="23"/>
  <c r="AB6" i="23"/>
  <c r="X6" i="23"/>
  <c r="T6" i="23"/>
  <c r="P6" i="23"/>
  <c r="L6" i="23"/>
  <c r="H6" i="23"/>
  <c r="BC5" i="23"/>
  <c r="BB5" i="23"/>
  <c r="BA5" i="23"/>
  <c r="AZ9" i="24"/>
  <c r="AY9" i="24"/>
  <c r="AX9" i="24"/>
  <c r="AW9" i="24"/>
  <c r="AV9" i="24"/>
  <c r="AU9" i="24"/>
  <c r="AT9" i="24"/>
  <c r="AS9" i="24"/>
  <c r="AR9" i="24"/>
  <c r="AQ9" i="24"/>
  <c r="AP9" i="24"/>
  <c r="AO9" i="24"/>
  <c r="AN9" i="24"/>
  <c r="AM9" i="24"/>
  <c r="AL9" i="24"/>
  <c r="AK9" i="24"/>
  <c r="AJ9" i="24"/>
  <c r="AI9" i="24"/>
  <c r="AH9" i="24"/>
  <c r="AG9" i="24"/>
  <c r="AF9" i="24"/>
  <c r="AE9" i="24"/>
  <c r="AD9" i="24"/>
  <c r="AC9" i="24"/>
  <c r="AB9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AZ6" i="24"/>
  <c r="AV6" i="24"/>
  <c r="AR6" i="24"/>
  <c r="AN6" i="24"/>
  <c r="AJ6" i="24"/>
  <c r="AF6" i="24"/>
  <c r="AB6" i="24"/>
  <c r="X6" i="24"/>
  <c r="T6" i="24"/>
  <c r="P6" i="24"/>
  <c r="L6" i="24"/>
  <c r="H6" i="24"/>
  <c r="BC5" i="24"/>
  <c r="BB5" i="24"/>
  <c r="BA5" i="24"/>
  <c r="AZ9" i="25"/>
  <c r="AY9" i="25"/>
  <c r="AX9" i="25"/>
  <c r="AW9" i="25"/>
  <c r="AV9" i="25"/>
  <c r="AU9" i="25"/>
  <c r="AT9" i="25"/>
  <c r="AS9" i="25"/>
  <c r="AR9" i="25"/>
  <c r="AQ9" i="25"/>
  <c r="AP9" i="25"/>
  <c r="AO9" i="25"/>
  <c r="AN9" i="25"/>
  <c r="AM9" i="25"/>
  <c r="AL9" i="25"/>
  <c r="AK9" i="25"/>
  <c r="AJ9" i="25"/>
  <c r="AI9" i="25"/>
  <c r="AH9" i="25"/>
  <c r="AG9" i="25"/>
  <c r="AF9" i="25"/>
  <c r="AE9" i="25"/>
  <c r="AD9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BC5" i="25"/>
  <c r="BB5" i="25"/>
  <c r="BA5" i="25"/>
  <c r="AZ9" i="26"/>
  <c r="AY9" i="26"/>
  <c r="AX9" i="26"/>
  <c r="AW9" i="26"/>
  <c r="AV9" i="26"/>
  <c r="AU9" i="26"/>
  <c r="AT9" i="26"/>
  <c r="AS9" i="26"/>
  <c r="AR9" i="26"/>
  <c r="AQ9" i="26"/>
  <c r="AP9" i="26"/>
  <c r="AO9" i="26"/>
  <c r="AN9" i="26"/>
  <c r="AM9" i="26"/>
  <c r="AL9" i="26"/>
  <c r="AK9" i="26"/>
  <c r="AJ9" i="26"/>
  <c r="AI9" i="26"/>
  <c r="AH9" i="26"/>
  <c r="AG9" i="26"/>
  <c r="AF9" i="26"/>
  <c r="AE9" i="26"/>
  <c r="AD9" i="26"/>
  <c r="AC9" i="26"/>
  <c r="AB9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AZ6" i="26"/>
  <c r="AV6" i="26"/>
  <c r="AR6" i="26"/>
  <c r="AN6" i="26"/>
  <c r="AJ6" i="26"/>
  <c r="AF6" i="26"/>
  <c r="AB6" i="26"/>
  <c r="X6" i="26"/>
  <c r="T6" i="26"/>
  <c r="P6" i="26"/>
  <c r="L6" i="26"/>
  <c r="H6" i="26"/>
  <c r="BC5" i="26"/>
  <c r="BB5" i="26"/>
  <c r="BA5" i="26"/>
  <c r="AZ9" i="12"/>
  <c r="AY9" i="12"/>
  <c r="AX9" i="12"/>
  <c r="AW9" i="12"/>
  <c r="AV9" i="12"/>
  <c r="AU9" i="12"/>
  <c r="AT9" i="12"/>
  <c r="AS9" i="12"/>
  <c r="AR9" i="12"/>
  <c r="AQ9" i="12"/>
  <c r="AP9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AZ6" i="12"/>
  <c r="AV6" i="12"/>
  <c r="AR6" i="12"/>
  <c r="AN6" i="12"/>
  <c r="AJ6" i="12"/>
  <c r="AF6" i="12"/>
  <c r="AB6" i="12"/>
  <c r="X6" i="12"/>
  <c r="T6" i="12"/>
  <c r="L6" i="12"/>
  <c r="H6" i="12"/>
  <c r="BC5" i="12"/>
  <c r="BB5" i="12"/>
  <c r="BA5" i="1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AZ6" i="22"/>
  <c r="AV6" i="22"/>
  <c r="AR6" i="22"/>
  <c r="AN6" i="22"/>
  <c r="AJ6" i="22"/>
  <c r="AF6" i="22"/>
  <c r="AB6" i="22"/>
  <c r="X6" i="22"/>
  <c r="T6" i="22"/>
  <c r="P6" i="22"/>
  <c r="L6" i="22"/>
  <c r="H6" i="22"/>
  <c r="BC5" i="22"/>
  <c r="BB5" i="22"/>
  <c r="BA5" i="22"/>
  <c r="AZ9" i="20"/>
  <c r="AY9" i="20"/>
  <c r="AX9" i="20"/>
  <c r="AW9" i="20"/>
  <c r="AV9" i="20"/>
  <c r="AU9" i="20"/>
  <c r="AT9" i="20"/>
  <c r="AS9" i="20"/>
  <c r="AR9" i="20"/>
  <c r="AQ9" i="20"/>
  <c r="AP9" i="20"/>
  <c r="AO9" i="20"/>
  <c r="AN9" i="20"/>
  <c r="AM9" i="20"/>
  <c r="AL9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AZ6" i="20"/>
  <c r="AV6" i="20"/>
  <c r="AR6" i="20"/>
  <c r="AN6" i="20"/>
  <c r="AJ6" i="20"/>
  <c r="AF6" i="20"/>
  <c r="AB6" i="20"/>
  <c r="X6" i="20"/>
  <c r="T6" i="20"/>
  <c r="P6" i="20"/>
  <c r="L6" i="20"/>
  <c r="H6" i="20"/>
  <c r="BC5" i="20"/>
  <c r="BB5" i="20"/>
  <c r="BA5" i="20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AZ6" i="18"/>
  <c r="AV6" i="18"/>
  <c r="AR6" i="18"/>
  <c r="AN6" i="18"/>
  <c r="AJ6" i="18"/>
  <c r="AF6" i="18"/>
  <c r="AB6" i="18"/>
  <c r="X6" i="18"/>
  <c r="T6" i="18"/>
  <c r="P6" i="18"/>
  <c r="L6" i="18"/>
  <c r="H6" i="18"/>
  <c r="BC5" i="18"/>
  <c r="BB5" i="18"/>
  <c r="BA5" i="18"/>
  <c r="AZ9" i="16"/>
  <c r="AY9" i="16"/>
  <c r="AX9" i="16"/>
  <c r="AW9" i="16"/>
  <c r="AV9" i="16"/>
  <c r="AU9" i="16"/>
  <c r="AT9" i="16"/>
  <c r="AS9" i="16"/>
  <c r="AR9" i="16"/>
  <c r="AQ9" i="16"/>
  <c r="AP9" i="16"/>
  <c r="AO9" i="16"/>
  <c r="AN9" i="16"/>
  <c r="AM9" i="16"/>
  <c r="AL9" i="16"/>
  <c r="AK9" i="16"/>
  <c r="AJ9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AZ6" i="16"/>
  <c r="AV6" i="16"/>
  <c r="AR6" i="16"/>
  <c r="AN6" i="16"/>
  <c r="AJ6" i="16"/>
  <c r="AF6" i="16"/>
  <c r="AB6" i="16"/>
  <c r="X6" i="16"/>
  <c r="T6" i="16"/>
  <c r="P6" i="16"/>
  <c r="L6" i="16"/>
  <c r="H6" i="16"/>
  <c r="BC5" i="16"/>
  <c r="BB5" i="16"/>
  <c r="BA5" i="16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BC5" i="15"/>
  <c r="BB5" i="15"/>
  <c r="BA5" i="15"/>
  <c r="AZ6" i="14"/>
  <c r="AV6" i="14"/>
  <c r="AR6" i="14"/>
  <c r="AN6" i="14"/>
  <c r="AJ6" i="14"/>
  <c r="AF6" i="14"/>
  <c r="AB6" i="14"/>
  <c r="X6" i="14"/>
  <c r="T6" i="14"/>
  <c r="P6" i="14"/>
  <c r="L6" i="14"/>
  <c r="H6" i="14"/>
  <c r="BC5" i="14"/>
  <c r="BB5" i="14"/>
  <c r="BA5" i="14"/>
  <c r="AX9" i="44"/>
  <c r="AT9" i="44"/>
  <c r="AP9" i="44"/>
  <c r="AL9" i="44"/>
  <c r="AH9" i="44"/>
  <c r="AD9" i="44"/>
  <c r="Z9" i="44"/>
  <c r="V9" i="44"/>
  <c r="R9" i="44"/>
  <c r="N9" i="44"/>
  <c r="J9" i="44"/>
  <c r="F9" i="44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AZ6" i="11"/>
  <c r="AV6" i="11"/>
  <c r="AR6" i="11"/>
  <c r="AN6" i="11"/>
  <c r="AJ6" i="11"/>
  <c r="AF6" i="11"/>
  <c r="AB6" i="11"/>
  <c r="X6" i="11"/>
  <c r="T6" i="11"/>
  <c r="P6" i="11"/>
  <c r="L6" i="11"/>
  <c r="H6" i="11"/>
  <c r="BC5" i="11"/>
  <c r="BB5" i="11"/>
  <c r="BA5" i="11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BC5" i="9"/>
  <c r="BB5" i="9"/>
  <c r="BA5" i="9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AZ6" i="8"/>
  <c r="AV6" i="8"/>
  <c r="AR6" i="8"/>
  <c r="AN6" i="8"/>
  <c r="AJ6" i="8"/>
  <c r="AF6" i="8"/>
  <c r="AB6" i="8"/>
  <c r="X6" i="8"/>
  <c r="T6" i="8"/>
  <c r="P6" i="8"/>
  <c r="L6" i="8"/>
  <c r="H6" i="8"/>
  <c r="BC5" i="8"/>
  <c r="BB5" i="8"/>
  <c r="BA5" i="8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AZ6" i="5"/>
  <c r="AV6" i="5"/>
  <c r="AR6" i="5"/>
  <c r="AN6" i="5"/>
  <c r="AJ6" i="5"/>
  <c r="AF6" i="5"/>
  <c r="AB6" i="5"/>
  <c r="X6" i="5"/>
  <c r="T6" i="5"/>
  <c r="P6" i="5"/>
  <c r="L6" i="5"/>
  <c r="H6" i="5"/>
  <c r="BC5" i="5"/>
  <c r="BB5" i="5"/>
  <c r="BA5" i="5"/>
  <c r="BC9" i="44"/>
  <c r="BB9" i="44"/>
  <c r="BA9" i="44"/>
  <c r="AY9" i="44"/>
  <c r="AQ9" i="44"/>
  <c r="AI9" i="44"/>
  <c r="AA9" i="44"/>
  <c r="S9" i="44"/>
  <c r="K9" i="44"/>
  <c r="D9" i="44"/>
  <c r="BC8" i="44"/>
  <c r="BB8" i="44"/>
  <c r="BA8" i="44"/>
  <c r="D8" i="44"/>
  <c r="BC7" i="44"/>
  <c r="BB7" i="44"/>
  <c r="BA7" i="44"/>
  <c r="BC6" i="44"/>
  <c r="BB6" i="44"/>
  <c r="BA6" i="44"/>
  <c r="AZ6" i="44"/>
  <c r="AY6" i="44"/>
  <c r="AX6" i="44"/>
  <c r="AW6" i="44"/>
  <c r="AU6" i="44"/>
  <c r="AT6" i="44"/>
  <c r="AS6" i="44"/>
  <c r="AR6" i="44"/>
  <c r="AQ6" i="44"/>
  <c r="AP6" i="44"/>
  <c r="AO6" i="44"/>
  <c r="AM6" i="44"/>
  <c r="AL6" i="44"/>
  <c r="AK6" i="44"/>
  <c r="AJ6" i="44"/>
  <c r="AI6" i="44"/>
  <c r="AH6" i="44"/>
  <c r="AG6" i="44"/>
  <c r="AE6" i="44"/>
  <c r="AD6" i="44"/>
  <c r="AC6" i="44"/>
  <c r="AB6" i="44"/>
  <c r="AA6" i="44"/>
  <c r="Z6" i="44"/>
  <c r="Y6" i="44"/>
  <c r="W6" i="44"/>
  <c r="V6" i="44"/>
  <c r="U6" i="44"/>
  <c r="T6" i="44"/>
  <c r="S6" i="44"/>
  <c r="R6" i="44"/>
  <c r="Q6" i="44"/>
  <c r="O6" i="44"/>
  <c r="N6" i="44"/>
  <c r="M6" i="44"/>
  <c r="L6" i="44"/>
  <c r="K6" i="44"/>
  <c r="J6" i="44"/>
  <c r="I6" i="44"/>
  <c r="G6" i="44"/>
  <c r="F6" i="44"/>
  <c r="E6" i="44"/>
  <c r="BC5" i="10" l="1"/>
  <c r="BB5" i="10" s="1"/>
  <c r="H6" i="44"/>
  <c r="H9" i="44"/>
  <c r="E9" i="44"/>
  <c r="I9" i="44"/>
  <c r="M9" i="44"/>
  <c r="Q9" i="44"/>
  <c r="U9" i="44"/>
  <c r="Y9" i="44"/>
  <c r="AC9" i="44"/>
  <c r="AG9" i="44"/>
  <c r="AK9" i="44"/>
  <c r="AO9" i="44"/>
  <c r="AS9" i="44"/>
  <c r="AW9" i="44"/>
  <c r="BB5" i="44" l="1"/>
  <c r="BC5" i="44"/>
</calcChain>
</file>

<file path=xl/sharedStrings.xml><?xml version="1.0" encoding="utf-8"?>
<sst xmlns="http://schemas.openxmlformats.org/spreadsheetml/2006/main" count="4631" uniqueCount="286">
  <si>
    <t>附件5</t>
  </si>
  <si>
    <t>2017年度长春市养老机构补贴资金汇总表</t>
  </si>
  <si>
    <t>民政局（公章）</t>
  </si>
  <si>
    <t>财政局（公章）</t>
  </si>
  <si>
    <t>序号</t>
  </si>
  <si>
    <t>地区</t>
  </si>
  <si>
    <t>一次性建设补贴</t>
  </si>
  <si>
    <t>民办养老机构运营补贴</t>
  </si>
  <si>
    <t>贫困老人入住机构补贴</t>
  </si>
  <si>
    <t>市补贴总额</t>
  </si>
  <si>
    <t>机构（所)</t>
  </si>
  <si>
    <t>补贴床位数（张）</t>
  </si>
  <si>
    <t>市补贴资金（元）</t>
  </si>
  <si>
    <t>机构（所）</t>
  </si>
  <si>
    <t>贫困老人总数（人）</t>
  </si>
  <si>
    <t>双阳区</t>
  </si>
  <si>
    <t>附件7</t>
  </si>
  <si>
    <t>2017年度民办养老机构贫困补贴统计表</t>
  </si>
  <si>
    <t>机构名称</t>
  </si>
  <si>
    <t>汇总</t>
  </si>
  <si>
    <t>1月份核实入住人数</t>
  </si>
  <si>
    <t>2月份核实入住人数</t>
  </si>
  <si>
    <t>3月份核实入住人数</t>
  </si>
  <si>
    <t>4月份核实入住人数</t>
  </si>
  <si>
    <t>5月份核实入住人数</t>
  </si>
  <si>
    <t>6月份核实入住人数</t>
  </si>
  <si>
    <t>7月份核实入住人数</t>
  </si>
  <si>
    <t>8月份核实入住人数</t>
  </si>
  <si>
    <t>9月份核实入住人数</t>
  </si>
  <si>
    <t>10月份核实入住人数</t>
  </si>
  <si>
    <t>11月份核实入住人数</t>
  </si>
  <si>
    <t>12月份核实入住人数</t>
  </si>
  <si>
    <t>1-12月核定人次</t>
  </si>
  <si>
    <t>补贴资金总额（万元）</t>
  </si>
  <si>
    <t>其中市补贴资金（万元）</t>
  </si>
  <si>
    <t>1</t>
  </si>
  <si>
    <t>自理</t>
  </si>
  <si>
    <t>半自理</t>
  </si>
  <si>
    <t>不能自理</t>
  </si>
  <si>
    <t>总计</t>
  </si>
  <si>
    <t>1月份核实补贴金额</t>
  </si>
  <si>
    <t>2月份核实补贴金额</t>
  </si>
  <si>
    <t>3月份核实补贴金额</t>
  </si>
  <si>
    <t>4月份核实补贴金额</t>
  </si>
  <si>
    <t>5月份核实补贴金额</t>
  </si>
  <si>
    <t>6月份核实补贴金额</t>
  </si>
  <si>
    <t>7月份核实补贴金额</t>
  </si>
  <si>
    <t>8月份核实补贴金额</t>
  </si>
  <si>
    <t>9月份核实补贴金额</t>
  </si>
  <si>
    <t>10月份核实补贴金额</t>
  </si>
  <si>
    <t>11月份核实补贴金额</t>
  </si>
  <si>
    <t>12月份核实补贴金额</t>
  </si>
  <si>
    <t>建筑面积</t>
  </si>
  <si>
    <t>设立许可核定床位数</t>
  </si>
  <si>
    <t>长春市双阳区清江祥和老年服务中心</t>
  </si>
  <si>
    <t>法人代表</t>
  </si>
  <si>
    <t>项国明</t>
  </si>
  <si>
    <t>联系电话</t>
  </si>
  <si>
    <t>13578961678</t>
  </si>
  <si>
    <t>成立时间</t>
  </si>
  <si>
    <t>2014-11-16</t>
  </si>
  <si>
    <t>754.6</t>
  </si>
  <si>
    <t>50</t>
  </si>
  <si>
    <t>长春市双阳区兴华老年公寓</t>
  </si>
  <si>
    <t>2</t>
  </si>
  <si>
    <t>邵兴华</t>
  </si>
  <si>
    <t>15944156388</t>
  </si>
  <si>
    <t>2006年07月03日</t>
  </si>
  <si>
    <t>600</t>
  </si>
  <si>
    <t>41</t>
  </si>
  <si>
    <t>长春市双阳区德福老龄公寓</t>
  </si>
  <si>
    <t>3</t>
  </si>
  <si>
    <t>王洪伟</t>
  </si>
  <si>
    <t>13804391698</t>
  </si>
  <si>
    <t>6</t>
  </si>
  <si>
    <t>10</t>
  </si>
  <si>
    <t>22</t>
  </si>
  <si>
    <t>19</t>
  </si>
  <si>
    <t>2010.07.12</t>
  </si>
  <si>
    <t>1100</t>
  </si>
  <si>
    <t>30</t>
  </si>
  <si>
    <t>康乐园老人之家</t>
  </si>
  <si>
    <t>4</t>
  </si>
  <si>
    <t>田瑞玲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</si>
  <si>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3756608966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</si>
  <si>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009.12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</si>
  <si>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3</t>
    </r>
  </si>
  <si>
    <t>双阳区颐养院老年公寓</t>
  </si>
  <si>
    <t>孙兵</t>
  </si>
  <si>
    <t>29</t>
  </si>
  <si>
    <t>长春市双阳区人和老年公寓</t>
  </si>
  <si>
    <t>刘传华</t>
  </si>
  <si>
    <t>18643136676</t>
  </si>
  <si>
    <t>2015年12月18日</t>
  </si>
  <si>
    <t>耄耋老年公寓</t>
  </si>
  <si>
    <t>7</t>
  </si>
  <si>
    <t>李卓峰</t>
  </si>
  <si>
    <t>18843126368</t>
  </si>
  <si>
    <t>0</t>
  </si>
  <si>
    <t>2010.03</t>
  </si>
  <si>
    <t>169.18</t>
  </si>
  <si>
    <t>15</t>
  </si>
  <si>
    <t>双阳区可欣老年公寓</t>
  </si>
  <si>
    <t>8</t>
  </si>
  <si>
    <t>平玉梅</t>
  </si>
  <si>
    <t>13630536557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</si>
  <si>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006.05</t>
    </r>
  </si>
  <si>
    <r>
      <rPr>
        <sz val="9"/>
        <color rgb="FF000000"/>
        <rFont val="宋体"/>
        <family val="3"/>
        <charset val="134"/>
      </rPr>
      <t>5</t>
    </r>
    <r>
      <rPr>
        <sz val="9"/>
        <color rgb="FF000000"/>
        <rFont val="宋体"/>
        <family val="3"/>
        <charset val="134"/>
      </rPr>
      <t>00</t>
    </r>
  </si>
  <si>
    <r>
      <rPr>
        <sz val="9"/>
        <color rgb="FF000000"/>
        <rFont val="宋体"/>
        <family val="3"/>
        <charset val="134"/>
      </rPr>
      <t>3</t>
    </r>
    <r>
      <rPr>
        <sz val="9"/>
        <color rgb="FF000000"/>
        <rFont val="宋体"/>
        <family val="3"/>
        <charset val="134"/>
      </rPr>
      <t>0</t>
    </r>
  </si>
  <si>
    <t>东山老年公寓</t>
  </si>
  <si>
    <t>9</t>
  </si>
  <si>
    <t>梅常秀</t>
  </si>
  <si>
    <t>13943119962</t>
  </si>
  <si>
    <t>2014.11.07</t>
  </si>
  <si>
    <t>900</t>
  </si>
  <si>
    <t>80</t>
  </si>
  <si>
    <t>长春市双阳区老来福老年公寓</t>
  </si>
  <si>
    <t>赵拓</t>
  </si>
  <si>
    <t>13756679696</t>
  </si>
  <si>
    <t>2013-05-13</t>
  </si>
  <si>
    <t>1500</t>
  </si>
  <si>
    <t>78</t>
  </si>
  <si>
    <t>心乐老年公寓寓</t>
  </si>
  <si>
    <t>11</t>
  </si>
  <si>
    <t>王凤兰</t>
  </si>
  <si>
    <t>15526850988</t>
  </si>
  <si>
    <t>2015.12.22</t>
  </si>
  <si>
    <t>1680</t>
  </si>
  <si>
    <t>221</t>
  </si>
  <si>
    <t>长春市双阳区馨元老年公寓</t>
  </si>
  <si>
    <t>12</t>
  </si>
  <si>
    <t>董晶宏</t>
  </si>
  <si>
    <t>15804491799</t>
  </si>
  <si>
    <t>2008.11</t>
  </si>
  <si>
    <t>35</t>
  </si>
  <si>
    <t>双阳区东方老年公寓</t>
  </si>
  <si>
    <t>13</t>
  </si>
  <si>
    <t>李海艳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</si>
  <si>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009年3月2日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</si>
  <si>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80</t>
    </r>
  </si>
  <si>
    <t>长春市双阳区鑫夕阳温泉康复养老院</t>
  </si>
  <si>
    <t>14</t>
  </si>
  <si>
    <t>贲淑华</t>
  </si>
  <si>
    <t>84165577</t>
  </si>
  <si>
    <t>2018年8月25日</t>
  </si>
  <si>
    <t>1030</t>
  </si>
  <si>
    <t>长春市双阳区广禾养老文华苑</t>
  </si>
  <si>
    <t>张永宽</t>
  </si>
  <si>
    <t>德祥老年公寓</t>
  </si>
  <si>
    <t>16</t>
  </si>
  <si>
    <t>曹文生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</si>
  <si>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3500816855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</si>
  <si>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016年12月20日</t>
    </r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</si>
  <si>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3</t>
    </r>
  </si>
  <si>
    <t>双阳区夕阳之光老年公寓</t>
  </si>
  <si>
    <t>17</t>
  </si>
  <si>
    <t>杨成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</si>
  <si>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8243134313</t>
    </r>
  </si>
  <si>
    <t>2014.12.18</t>
  </si>
  <si>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00</t>
    </r>
  </si>
  <si>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0</t>
    </r>
  </si>
  <si>
    <t>双阳区老年福星老年公寓</t>
  </si>
  <si>
    <t>池小丽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</si>
  <si>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3756376968</t>
    </r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</si>
  <si>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998年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</si>
  <si>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100</t>
    </r>
  </si>
  <si>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5</t>
    </r>
  </si>
  <si>
    <t>双阳区鸿源老年公寓</t>
  </si>
  <si>
    <t>20</t>
  </si>
  <si>
    <t>牟政财</t>
  </si>
  <si>
    <t>15948263256</t>
  </si>
  <si>
    <t>2009.09.01</t>
  </si>
  <si>
    <t>200</t>
  </si>
  <si>
    <t>集顺老年公寓</t>
  </si>
  <si>
    <t>21</t>
  </si>
  <si>
    <t>周海林</t>
  </si>
  <si>
    <t>18743185868</t>
  </si>
  <si>
    <t>2004.4</t>
  </si>
  <si>
    <t>500</t>
  </si>
  <si>
    <t>家园老年公寓</t>
  </si>
  <si>
    <t>李亚茹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</si>
  <si>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3624410688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</si>
  <si>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014.12</t>
    </r>
  </si>
  <si>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70</t>
    </r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</si>
  <si>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5</t>
    </r>
  </si>
  <si>
    <t>健安居老年公寓</t>
  </si>
  <si>
    <t>23</t>
  </si>
  <si>
    <t>宋晓杰</t>
  </si>
  <si>
    <t>13578806603</t>
  </si>
  <si>
    <t>2015-12-17</t>
  </si>
  <si>
    <t>91</t>
  </si>
  <si>
    <t>双阳区敬福老年公寓</t>
  </si>
  <si>
    <t>24</t>
  </si>
  <si>
    <t>王汉臣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</si>
  <si>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3274301158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</si>
  <si>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015年12月</t>
    </r>
  </si>
  <si>
    <t>M</t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</si>
  <si>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19</t>
    </r>
  </si>
  <si>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5</t>
    </r>
  </si>
  <si>
    <t>长春市双阳区良园老年公寓</t>
  </si>
  <si>
    <t>25</t>
  </si>
  <si>
    <t>刘金平</t>
  </si>
  <si>
    <t>13500859318</t>
  </si>
  <si>
    <t>1140</t>
  </si>
  <si>
    <t>明珠生态园万家福老年公寓</t>
  </si>
  <si>
    <t>26</t>
  </si>
  <si>
    <t>孟昭红</t>
  </si>
  <si>
    <t>15981077666</t>
  </si>
  <si>
    <t>2015.6</t>
  </si>
  <si>
    <t>3500</t>
  </si>
  <si>
    <t>260</t>
  </si>
  <si>
    <t>鑫平湖老年公寓</t>
  </si>
  <si>
    <t>27</t>
  </si>
  <si>
    <t>于美花</t>
  </si>
  <si>
    <t>15144643333</t>
  </si>
  <si>
    <t>2015年10月30日</t>
  </si>
  <si>
    <t>47</t>
  </si>
  <si>
    <t>颐养天年老年公寓</t>
  </si>
  <si>
    <t>28</t>
  </si>
  <si>
    <t>李艳华</t>
  </si>
  <si>
    <t>13364504806</t>
  </si>
  <si>
    <t>2017.2.16</t>
  </si>
  <si>
    <t>245</t>
  </si>
  <si>
    <t>长春市双阳区悦和老年公寓</t>
  </si>
  <si>
    <t>王建波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</si>
  <si>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3504391089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</si>
  <si>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017年4月</t>
    </r>
  </si>
  <si>
    <t>夕阳红老年公寓</t>
  </si>
  <si>
    <t>高海艳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</si>
  <si>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5504407000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</si>
  <si>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015年12月10日</t>
    </r>
  </si>
  <si>
    <r>
      <rPr>
        <sz val="9"/>
        <color rgb="FF000000"/>
        <rFont val="宋体"/>
        <family val="3"/>
        <charset val="134"/>
      </rPr>
      <t>5</t>
    </r>
    <r>
      <rPr>
        <sz val="9"/>
        <color rgb="FF000000"/>
        <rFont val="宋体"/>
        <family val="3"/>
        <charset val="134"/>
      </rPr>
      <t>1</t>
    </r>
  </si>
  <si>
    <t>长春市双阳区康宁老年公寓</t>
  </si>
  <si>
    <t>31</t>
  </si>
  <si>
    <t>吴学明</t>
  </si>
  <si>
    <t>13578600730</t>
  </si>
  <si>
    <t>45</t>
  </si>
  <si>
    <t>附件8</t>
  </si>
  <si>
    <t>2017年度养老机构贫困老人入住养老机构补贴统计表</t>
  </si>
  <si>
    <t>床位总数</t>
  </si>
  <si>
    <t>入住人员总数</t>
  </si>
  <si>
    <t>贫困老人总数</t>
  </si>
  <si>
    <t>12个月共核实入住总人数（每月入住人数加和）</t>
  </si>
  <si>
    <t>双阳</t>
  </si>
  <si>
    <t xml:space="preserve">长春市双阳区
清江祥和老年服务中心
</t>
  </si>
  <si>
    <t>双阳区兴华老年公寓</t>
  </si>
  <si>
    <t>德福老龄公寓</t>
  </si>
  <si>
    <t>长春市双阳区康乐园老人之家</t>
  </si>
  <si>
    <t>长春市双阳区耄耋老年公寓</t>
  </si>
  <si>
    <t>赵  拓</t>
  </si>
  <si>
    <t>双阳区心乐老年公寓</t>
  </si>
  <si>
    <t>双阳区德祥老年公寓</t>
  </si>
  <si>
    <t>夕阳之光老年公寓</t>
  </si>
  <si>
    <t>老年福星公寓</t>
  </si>
  <si>
    <t>鸿源老年公寓</t>
  </si>
  <si>
    <t>双阳区健安居老年公寓</t>
  </si>
  <si>
    <t>敬福老年公寓</t>
  </si>
  <si>
    <t>双阳区良园老年公寓</t>
  </si>
  <si>
    <t>双阳区颐养天年老年公寓</t>
  </si>
  <si>
    <t>附件6</t>
  </si>
  <si>
    <t>2017年度民办养老机构一次性建设补贴统计表</t>
  </si>
  <si>
    <t>房屋使用形式</t>
  </si>
  <si>
    <t>建设类型</t>
  </si>
  <si>
    <t>正式运营时间</t>
  </si>
  <si>
    <t>原有床位数</t>
  </si>
  <si>
    <t>新增床位数</t>
  </si>
  <si>
    <t>补贴床位数</t>
  </si>
  <si>
    <t>各项手续情况</t>
  </si>
  <si>
    <t>补贴标准（元）</t>
  </si>
  <si>
    <t>产权</t>
  </si>
  <si>
    <t>消防</t>
  </si>
  <si>
    <t>卫生</t>
  </si>
  <si>
    <t>餐饮</t>
  </si>
  <si>
    <t>环保</t>
  </si>
  <si>
    <t>自有</t>
  </si>
  <si>
    <t>改建</t>
  </si>
  <si>
    <t>有</t>
  </si>
  <si>
    <t>自建</t>
  </si>
  <si>
    <t>扩建</t>
  </si>
  <si>
    <r>
      <rPr>
        <sz val="10"/>
        <color indexed="8"/>
        <rFont val="Calibri"/>
        <family val="2"/>
      </rPr>
      <t>2016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Calibri"/>
        <family val="2"/>
      </rPr>
      <t>8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Calibri"/>
        <family val="2"/>
      </rPr>
      <t>25</t>
    </r>
    <r>
      <rPr>
        <sz val="10"/>
        <color indexed="8"/>
        <rFont val="宋体"/>
        <family val="3"/>
        <charset val="134"/>
      </rPr>
      <t>日</t>
    </r>
  </si>
  <si>
    <t>400</t>
  </si>
  <si>
    <t>630</t>
  </si>
  <si>
    <t>莲心善养院</t>
  </si>
  <si>
    <t>刘英</t>
  </si>
  <si>
    <t>15500054477</t>
  </si>
  <si>
    <t>2016-7-28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</si>
</sst>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);[Red]\(0\)"/>
    <numFmt numFmtId="177" formatCode="0.00_);[Red]\(0.00\)"/>
    <numFmt numFmtId="178" formatCode="0.0000_);[Red]\(0.0000\)"/>
    <numFmt numFmtId="179" formatCode="#,##0_);[Red]\(#,##0\)"/>
    <numFmt numFmtId="180" formatCode="#,##0.00_);[Red]\(#,##0.00\)"/>
    <numFmt numFmtId="181" formatCode="#,##0.0000_);[Red]\(#,##0.0000\)"/>
    <numFmt numFmtId="182" formatCode="#,##0.000_);[Red]\(#,##0.000\)"/>
    <numFmt numFmtId="183" formatCode="0.000_);[Red]\(0.000\)"/>
  </numFmts>
  <fonts count="34">
    <font>
      <sz val="11"/>
      <name val="宋体"/>
      <charset val="134"/>
    </font>
    <font>
      <sz val="14"/>
      <color rgb="FF000000"/>
      <name val="黑体"/>
      <family val="3"/>
      <charset val="134"/>
    </font>
    <font>
      <b/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  <font>
      <sz val="10"/>
      <name val="宋体"/>
      <family val="3"/>
      <charset val="134"/>
    </font>
    <font>
      <sz val="12"/>
      <color rgb="FF000000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b/>
      <sz val="20"/>
      <color rgb="FF00000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9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Times New Roman"/>
      <family val="1"/>
    </font>
    <font>
      <b/>
      <sz val="20"/>
      <color indexed="8"/>
      <name val="宋体"/>
      <family val="3"/>
      <charset val="134"/>
    </font>
    <font>
      <sz val="14"/>
      <color theme="1"/>
      <name val="黑体"/>
      <family val="3"/>
      <charset val="134"/>
    </font>
    <font>
      <b/>
      <sz val="20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0"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3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236">
    <xf numFmtId="0" fontId="0" fillId="0" borderId="0" xfId="0">
      <alignment vertical="center"/>
    </xf>
    <xf numFmtId="0" fontId="33" fillId="0" borderId="0" xfId="7">
      <alignment vertical="center"/>
    </xf>
    <xf numFmtId="0" fontId="2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textRotation="255" wrapText="1"/>
    </xf>
    <xf numFmtId="0" fontId="6" fillId="3" borderId="1" xfId="0" applyFont="1" applyFill="1" applyBorder="1" applyAlignment="1">
      <alignment horizontal="center" vertical="center" wrapText="1"/>
    </xf>
    <xf numFmtId="3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31" fontId="5" fillId="2" borderId="1" xfId="7" applyNumberFormat="1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vertical="center" textRotation="255" wrapText="1"/>
    </xf>
    <xf numFmtId="0" fontId="5" fillId="2" borderId="1" xfId="7" applyFont="1" applyFill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22" applyFont="1" applyBorder="1" applyAlignment="1">
      <alignment horizontal="center" vertical="center" wrapText="1"/>
    </xf>
    <xf numFmtId="0" fontId="5" fillId="0" borderId="1" xfId="22" applyFont="1" applyBorder="1" applyAlignment="1">
      <alignment horizontal="center" vertical="center" wrapText="1"/>
    </xf>
    <xf numFmtId="0" fontId="6" fillId="0" borderId="1" xfId="18" applyFont="1" applyBorder="1" applyAlignment="1">
      <alignment horizontal="center" vertical="center" wrapText="1"/>
    </xf>
    <xf numFmtId="0" fontId="8" fillId="0" borderId="1" xfId="18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22" applyFont="1" applyBorder="1" applyAlignment="1">
      <alignment horizontal="center" vertical="center"/>
    </xf>
    <xf numFmtId="0" fontId="5" fillId="0" borderId="1" xfId="18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textRotation="180" wrapText="1"/>
    </xf>
    <xf numFmtId="176" fontId="15" fillId="0" borderId="3" xfId="0" applyNumberFormat="1" applyFont="1" applyBorder="1" applyAlignment="1">
      <alignment horizontal="center" vertical="center" textRotation="180" wrapText="1"/>
    </xf>
    <xf numFmtId="49" fontId="16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textRotation="180" wrapText="1"/>
    </xf>
    <xf numFmtId="178" fontId="17" fillId="0" borderId="1" xfId="17" applyNumberFormat="1" applyFont="1" applyBorder="1" applyAlignment="1">
      <alignment horizontal="center" vertical="center" textRotation="180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textRotation="180" wrapText="1"/>
    </xf>
    <xf numFmtId="176" fontId="22" fillId="0" borderId="3" xfId="0" applyNumberFormat="1" applyFont="1" applyBorder="1" applyAlignment="1">
      <alignment horizontal="center" vertical="center" textRotation="180" wrapText="1"/>
    </xf>
    <xf numFmtId="177" fontId="21" fillId="0" borderId="1" xfId="0" applyNumberFormat="1" applyFont="1" applyBorder="1" applyAlignment="1">
      <alignment horizontal="center" vertical="center" textRotation="180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 textRotation="180" wrapText="1"/>
    </xf>
    <xf numFmtId="177" fontId="17" fillId="0" borderId="1" xfId="17" applyNumberFormat="1" applyFont="1" applyBorder="1" applyAlignment="1">
      <alignment horizontal="center" vertical="center" textRotation="180" wrapText="1"/>
    </xf>
    <xf numFmtId="49" fontId="16" fillId="0" borderId="1" xfId="0" applyNumberFormat="1" applyFont="1" applyBorder="1" applyAlignment="1">
      <alignment horizontal="center" vertical="center" textRotation="180" wrapText="1"/>
    </xf>
    <xf numFmtId="176" fontId="22" fillId="0" borderId="1" xfId="0" applyNumberFormat="1" applyFont="1" applyBorder="1" applyAlignment="1">
      <alignment horizontal="center" vertical="center" textRotation="180" wrapText="1"/>
    </xf>
    <xf numFmtId="49" fontId="0" fillId="0" borderId="0" xfId="0" applyNumberFormat="1" applyAlignment="1">
      <alignment horizontal="center" vertical="center" wrapText="1"/>
    </xf>
    <xf numFmtId="0" fontId="24" fillId="0" borderId="0" xfId="0" applyFont="1" applyAlignment="1">
      <alignment vertical="center"/>
    </xf>
    <xf numFmtId="49" fontId="26" fillId="0" borderId="0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27" fillId="0" borderId="6" xfId="0" applyNumberFormat="1" applyFont="1" applyBorder="1" applyAlignment="1">
      <alignment horizontal="center" vertical="center" wrapText="1"/>
    </xf>
    <xf numFmtId="49" fontId="27" fillId="0" borderId="3" xfId="0" applyNumberFormat="1" applyFont="1" applyBorder="1" applyAlignment="1">
      <alignment horizontal="center" vertical="center" wrapText="1"/>
    </xf>
    <xf numFmtId="177" fontId="27" fillId="0" borderId="1" xfId="0" applyNumberFormat="1" applyFont="1" applyBorder="1" applyAlignment="1">
      <alignment horizontal="center" vertical="center" textRotation="180" wrapText="1"/>
    </xf>
    <xf numFmtId="49" fontId="28" fillId="0" borderId="0" xfId="0" applyNumberFormat="1" applyFont="1" applyBorder="1" applyAlignment="1">
      <alignment horizontal="center" vertical="center" wrapText="1"/>
    </xf>
    <xf numFmtId="49" fontId="28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33" fillId="0" borderId="0" xfId="22">
      <alignment vertical="center"/>
    </xf>
    <xf numFmtId="49" fontId="2" fillId="0" borderId="0" xfId="22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textRotation="180" wrapText="1"/>
    </xf>
    <xf numFmtId="49" fontId="4" fillId="0" borderId="0" xfId="22" applyNumberFormat="1" applyFont="1" applyBorder="1" applyAlignment="1">
      <alignment horizontal="center" vertical="center" wrapText="1"/>
    </xf>
    <xf numFmtId="49" fontId="4" fillId="0" borderId="0" xfId="22" applyNumberFormat="1" applyFont="1" applyBorder="1" applyAlignment="1">
      <alignment vertical="center" wrapText="1"/>
    </xf>
    <xf numFmtId="49" fontId="20" fillId="0" borderId="0" xfId="22" applyNumberFormat="1" applyFont="1" applyBorder="1" applyAlignment="1">
      <alignment horizontal="center" vertical="center" wrapText="1"/>
    </xf>
    <xf numFmtId="0" fontId="1" fillId="0" borderId="0" xfId="22" applyFont="1" applyAlignment="1">
      <alignment vertical="center"/>
    </xf>
    <xf numFmtId="49" fontId="21" fillId="0" borderId="1" xfId="22" applyNumberFormat="1" applyFont="1" applyBorder="1" applyAlignment="1">
      <alignment horizontal="center" vertical="center" wrapText="1"/>
    </xf>
    <xf numFmtId="49" fontId="21" fillId="0" borderId="6" xfId="22" applyNumberFormat="1" applyFont="1" applyBorder="1" applyAlignment="1">
      <alignment horizontal="center" vertical="center" wrapText="1"/>
    </xf>
    <xf numFmtId="49" fontId="21" fillId="0" borderId="3" xfId="22" applyNumberFormat="1" applyFont="1" applyBorder="1" applyAlignment="1">
      <alignment horizontal="center" vertical="center" wrapText="1"/>
    </xf>
    <xf numFmtId="49" fontId="16" fillId="0" borderId="9" xfId="22" applyNumberFormat="1" applyFont="1" applyBorder="1" applyAlignment="1">
      <alignment horizontal="center" vertical="center" textRotation="180" wrapText="1"/>
    </xf>
    <xf numFmtId="176" fontId="22" fillId="0" borderId="3" xfId="22" applyNumberFormat="1" applyFont="1" applyBorder="1" applyAlignment="1">
      <alignment horizontal="center" vertical="center" textRotation="180" wrapText="1"/>
    </xf>
    <xf numFmtId="49" fontId="16" fillId="0" borderId="1" xfId="22" applyNumberFormat="1" applyFont="1" applyBorder="1" applyAlignment="1">
      <alignment horizontal="center" vertical="center" wrapText="1"/>
    </xf>
    <xf numFmtId="177" fontId="21" fillId="0" borderId="1" xfId="22" applyNumberFormat="1" applyFont="1" applyBorder="1" applyAlignment="1">
      <alignment horizontal="center" vertical="center" textRotation="180" wrapText="1"/>
    </xf>
    <xf numFmtId="0" fontId="1" fillId="0" borderId="0" xfId="7" applyFont="1" applyAlignment="1">
      <alignment vertical="center"/>
    </xf>
    <xf numFmtId="49" fontId="2" fillId="0" borderId="0" xfId="7" applyNumberFormat="1" applyFont="1" applyBorder="1" applyAlignment="1">
      <alignment horizontal="center" vertical="center" wrapText="1"/>
    </xf>
    <xf numFmtId="49" fontId="21" fillId="0" borderId="1" xfId="7" applyNumberFormat="1" applyFont="1" applyBorder="1" applyAlignment="1">
      <alignment horizontal="center" vertical="center" wrapText="1"/>
    </xf>
    <xf numFmtId="49" fontId="21" fillId="0" borderId="6" xfId="7" applyNumberFormat="1" applyFont="1" applyBorder="1" applyAlignment="1">
      <alignment horizontal="center" vertical="center" wrapText="1"/>
    </xf>
    <xf numFmtId="49" fontId="21" fillId="0" borderId="3" xfId="7" applyNumberFormat="1" applyFont="1" applyBorder="1" applyAlignment="1">
      <alignment horizontal="center" vertical="center" wrapText="1"/>
    </xf>
    <xf numFmtId="49" fontId="16" fillId="0" borderId="9" xfId="7" applyNumberFormat="1" applyFont="1" applyBorder="1" applyAlignment="1">
      <alignment horizontal="center" vertical="center" textRotation="180" wrapText="1"/>
    </xf>
    <xf numFmtId="176" fontId="22" fillId="0" borderId="3" xfId="7" applyNumberFormat="1" applyFont="1" applyBorder="1" applyAlignment="1">
      <alignment horizontal="center" vertical="center" textRotation="180" wrapText="1"/>
    </xf>
    <xf numFmtId="49" fontId="16" fillId="0" borderId="1" xfId="7" applyNumberFormat="1" applyFont="1" applyBorder="1" applyAlignment="1">
      <alignment horizontal="center" vertical="center" wrapText="1"/>
    </xf>
    <xf numFmtId="177" fontId="21" fillId="0" borderId="1" xfId="7" applyNumberFormat="1" applyFont="1" applyBorder="1" applyAlignment="1">
      <alignment horizontal="center" vertical="center" textRotation="180" wrapText="1"/>
    </xf>
    <xf numFmtId="49" fontId="4" fillId="0" borderId="0" xfId="7" applyNumberFormat="1" applyFont="1" applyBorder="1" applyAlignment="1">
      <alignment horizontal="center" vertical="center" wrapText="1"/>
    </xf>
    <xf numFmtId="49" fontId="4" fillId="0" borderId="0" xfId="7" applyNumberFormat="1" applyFont="1" applyBorder="1" applyAlignment="1">
      <alignment vertical="center" wrapText="1"/>
    </xf>
    <xf numFmtId="49" fontId="20" fillId="0" borderId="0" xfId="7" applyNumberFormat="1" applyFont="1" applyBorder="1" applyAlignment="1">
      <alignment horizontal="center" vertical="center" wrapText="1"/>
    </xf>
    <xf numFmtId="0" fontId="24" fillId="0" borderId="0" xfId="11" applyFont="1" applyAlignment="1">
      <alignment vertical="center"/>
    </xf>
    <xf numFmtId="0" fontId="30" fillId="0" borderId="0" xfId="11">
      <alignment vertical="center"/>
    </xf>
    <xf numFmtId="49" fontId="26" fillId="0" borderId="0" xfId="11" applyNumberFormat="1" applyFont="1" applyBorder="1" applyAlignment="1">
      <alignment horizontal="center" vertical="center" wrapText="1"/>
    </xf>
    <xf numFmtId="49" fontId="27" fillId="0" borderId="1" xfId="11" applyNumberFormat="1" applyFont="1" applyBorder="1" applyAlignment="1">
      <alignment horizontal="center" vertical="center" wrapText="1"/>
    </xf>
    <xf numFmtId="49" fontId="21" fillId="0" borderId="1" xfId="11" applyNumberFormat="1" applyFont="1" applyBorder="1" applyAlignment="1">
      <alignment horizontal="center" vertical="center" wrapText="1"/>
    </xf>
    <xf numFmtId="49" fontId="27" fillId="0" borderId="6" xfId="11" applyNumberFormat="1" applyFont="1" applyBorder="1" applyAlignment="1">
      <alignment horizontal="center" vertical="center" wrapText="1"/>
    </xf>
    <xf numFmtId="49" fontId="27" fillId="0" borderId="3" xfId="11" applyNumberFormat="1" applyFont="1" applyBorder="1" applyAlignment="1">
      <alignment horizontal="center" vertical="center" wrapText="1"/>
    </xf>
    <xf numFmtId="49" fontId="16" fillId="0" borderId="9" xfId="11" applyNumberFormat="1" applyFont="1" applyBorder="1" applyAlignment="1">
      <alignment horizontal="center" vertical="center" textRotation="180" wrapText="1"/>
    </xf>
    <xf numFmtId="176" fontId="22" fillId="0" borderId="3" xfId="11" applyNumberFormat="1" applyFont="1" applyBorder="1" applyAlignment="1">
      <alignment horizontal="center" vertical="center" textRotation="180" wrapText="1"/>
    </xf>
    <xf numFmtId="49" fontId="16" fillId="0" borderId="1" xfId="11" applyNumberFormat="1" applyFont="1" applyBorder="1" applyAlignment="1">
      <alignment horizontal="center" vertical="center" wrapText="1"/>
    </xf>
    <xf numFmtId="177" fontId="27" fillId="0" borderId="1" xfId="11" applyNumberFormat="1" applyFont="1" applyBorder="1" applyAlignment="1">
      <alignment horizontal="center" vertical="center" textRotation="180" wrapText="1"/>
    </xf>
    <xf numFmtId="49" fontId="28" fillId="0" borderId="0" xfId="11" applyNumberFormat="1" applyFont="1" applyBorder="1" applyAlignment="1">
      <alignment horizontal="center" vertical="center" wrapText="1"/>
    </xf>
    <xf numFmtId="49" fontId="28" fillId="0" borderId="0" xfId="11" applyNumberFormat="1" applyFont="1" applyBorder="1" applyAlignment="1">
      <alignment vertical="center" wrapText="1"/>
    </xf>
    <xf numFmtId="49" fontId="30" fillId="0" borderId="0" xfId="11" applyNumberFormat="1" applyBorder="1" applyAlignment="1">
      <alignment horizontal="center" vertical="center" wrapText="1"/>
    </xf>
    <xf numFmtId="49" fontId="16" fillId="0" borderId="3" xfId="7" applyNumberFormat="1" applyFont="1" applyBorder="1" applyAlignment="1">
      <alignment horizontal="center" vertical="center" textRotation="180" wrapText="1"/>
    </xf>
    <xf numFmtId="0" fontId="0" fillId="0" borderId="0" xfId="0" applyAlignment="1">
      <alignment vertical="center" wrapText="1"/>
    </xf>
    <xf numFmtId="0" fontId="1" fillId="0" borderId="0" xfId="18" applyFont="1" applyAlignment="1">
      <alignment vertical="center"/>
    </xf>
    <xf numFmtId="0" fontId="33" fillId="0" borderId="0" xfId="18">
      <alignment vertical="center"/>
    </xf>
    <xf numFmtId="0" fontId="31" fillId="0" borderId="0" xfId="25">
      <alignment vertical="center"/>
    </xf>
    <xf numFmtId="49" fontId="15" fillId="0" borderId="1" xfId="7" applyNumberFormat="1" applyFont="1" applyBorder="1" applyAlignment="1">
      <alignment horizontal="center" vertical="center" wrapText="1"/>
    </xf>
    <xf numFmtId="49" fontId="15" fillId="0" borderId="6" xfId="7" applyNumberFormat="1" applyFont="1" applyBorder="1" applyAlignment="1">
      <alignment horizontal="center" vertical="center" wrapText="1"/>
    </xf>
    <xf numFmtId="49" fontId="15" fillId="0" borderId="3" xfId="7" applyNumberFormat="1" applyFont="1" applyBorder="1" applyAlignment="1">
      <alignment horizontal="center" vertical="center" wrapText="1"/>
    </xf>
    <xf numFmtId="49" fontId="15" fillId="0" borderId="3" xfId="6" applyNumberFormat="1" applyFont="1" applyBorder="1" applyAlignment="1">
      <alignment horizontal="center" vertical="center" wrapText="1"/>
    </xf>
    <xf numFmtId="177" fontId="15" fillId="0" borderId="1" xfId="7" applyNumberFormat="1" applyFont="1" applyBorder="1" applyAlignment="1">
      <alignment horizontal="center" vertical="center" textRotation="180" wrapText="1"/>
    </xf>
    <xf numFmtId="49" fontId="15" fillId="4" borderId="1" xfId="7" applyNumberFormat="1" applyFont="1" applyFill="1" applyBorder="1" applyAlignment="1">
      <alignment horizontal="center" vertical="center" wrapText="1"/>
    </xf>
    <xf numFmtId="178" fontId="17" fillId="4" borderId="1" xfId="17" applyNumberFormat="1" applyFont="1" applyFill="1" applyBorder="1" applyAlignment="1">
      <alignment horizontal="center" vertical="center" textRotation="180" wrapText="1"/>
    </xf>
    <xf numFmtId="49" fontId="0" fillId="0" borderId="0" xfId="0" applyNumberFormat="1" applyFont="1" applyAlignment="1">
      <alignment vertical="center" wrapText="1"/>
    </xf>
    <xf numFmtId="49" fontId="2" fillId="0" borderId="0" xfId="18" applyNumberFormat="1" applyFont="1" applyBorder="1" applyAlignment="1">
      <alignment horizontal="center" vertical="center" wrapText="1"/>
    </xf>
    <xf numFmtId="49" fontId="21" fillId="0" borderId="1" xfId="18" applyNumberFormat="1" applyFont="1" applyBorder="1" applyAlignment="1">
      <alignment horizontal="center" vertical="center" wrapText="1"/>
    </xf>
    <xf numFmtId="49" fontId="21" fillId="0" borderId="6" xfId="18" applyNumberFormat="1" applyFont="1" applyBorder="1" applyAlignment="1">
      <alignment horizontal="center" vertical="center" wrapText="1"/>
    </xf>
    <xf numFmtId="49" fontId="21" fillId="0" borderId="3" xfId="18" applyNumberFormat="1" applyFont="1" applyBorder="1" applyAlignment="1">
      <alignment horizontal="center" vertical="center" wrapText="1"/>
    </xf>
    <xf numFmtId="49" fontId="16" fillId="0" borderId="9" xfId="18" applyNumberFormat="1" applyFont="1" applyBorder="1" applyAlignment="1">
      <alignment horizontal="center" vertical="center" textRotation="180" wrapText="1"/>
    </xf>
    <xf numFmtId="176" fontId="22" fillId="0" borderId="3" xfId="18" applyNumberFormat="1" applyFont="1" applyBorder="1" applyAlignment="1">
      <alignment horizontal="center" vertical="center" textRotation="180" wrapText="1"/>
    </xf>
    <xf numFmtId="49" fontId="16" fillId="0" borderId="1" xfId="18" applyNumberFormat="1" applyFont="1" applyBorder="1" applyAlignment="1">
      <alignment horizontal="center" vertical="center" wrapText="1"/>
    </xf>
    <xf numFmtId="177" fontId="21" fillId="0" borderId="1" xfId="18" applyNumberFormat="1" applyFont="1" applyBorder="1" applyAlignment="1">
      <alignment horizontal="center" vertical="center" textRotation="180" wrapText="1"/>
    </xf>
    <xf numFmtId="49" fontId="4" fillId="0" borderId="0" xfId="18" applyNumberFormat="1" applyFont="1" applyBorder="1" applyAlignment="1">
      <alignment horizontal="center" vertical="center" wrapText="1"/>
    </xf>
    <xf numFmtId="49" fontId="4" fillId="0" borderId="0" xfId="18" applyNumberFormat="1" applyFont="1" applyBorder="1" applyAlignment="1">
      <alignment vertical="center" wrapText="1"/>
    </xf>
    <xf numFmtId="49" fontId="20" fillId="0" borderId="0" xfId="18" applyNumberFormat="1" applyFont="1" applyBorder="1" applyAlignment="1">
      <alignment horizontal="center" vertical="center" wrapText="1"/>
    </xf>
    <xf numFmtId="176" fontId="19" fillId="0" borderId="3" xfId="7" applyNumberFormat="1" applyFont="1" applyBorder="1" applyAlignment="1">
      <alignment horizontal="center" vertical="center" textRotation="180" wrapText="1"/>
    </xf>
    <xf numFmtId="0" fontId="33" fillId="0" borderId="0" xfId="18" applyAlignment="1">
      <alignment vertical="center" wrapText="1"/>
    </xf>
    <xf numFmtId="49" fontId="15" fillId="0" borderId="1" xfId="18" applyNumberFormat="1" applyFont="1" applyBorder="1" applyAlignment="1">
      <alignment horizontal="center" vertical="center" wrapText="1"/>
    </xf>
    <xf numFmtId="49" fontId="15" fillId="0" borderId="6" xfId="18" applyNumberFormat="1" applyFont="1" applyBorder="1" applyAlignment="1">
      <alignment horizontal="center" vertical="center" wrapText="1"/>
    </xf>
    <xf numFmtId="177" fontId="15" fillId="0" borderId="1" xfId="18" applyNumberFormat="1" applyFont="1" applyBorder="1" applyAlignment="1">
      <alignment horizontal="center" vertical="center" textRotation="180" wrapText="1"/>
    </xf>
    <xf numFmtId="49" fontId="21" fillId="4" borderId="1" xfId="18" applyNumberFormat="1" applyFont="1" applyFill="1" applyBorder="1" applyAlignment="1">
      <alignment horizontal="center" vertical="center" wrapText="1"/>
    </xf>
    <xf numFmtId="177" fontId="22" fillId="0" borderId="1" xfId="22" applyNumberFormat="1" applyFont="1" applyBorder="1" applyAlignment="1">
      <alignment horizontal="center" vertical="center" textRotation="180" wrapText="1"/>
    </xf>
    <xf numFmtId="0" fontId="32" fillId="0" borderId="0" xfId="0" applyFont="1">
      <alignment vertical="center"/>
    </xf>
    <xf numFmtId="0" fontId="20" fillId="0" borderId="10" xfId="0" applyFont="1" applyBorder="1">
      <alignment vertical="center"/>
    </xf>
    <xf numFmtId="0" fontId="0" fillId="0" borderId="0" xfId="0" applyAlignment="1">
      <alignment vertical="center"/>
    </xf>
    <xf numFmtId="49" fontId="21" fillId="0" borderId="6" xfId="22" applyNumberFormat="1" applyFont="1" applyFill="1" applyBorder="1" applyAlignment="1">
      <alignment horizontal="center" vertical="center" wrapText="1"/>
    </xf>
    <xf numFmtId="49" fontId="16" fillId="0" borderId="9" xfId="22" applyNumberFormat="1" applyFont="1" applyFill="1" applyBorder="1" applyAlignment="1">
      <alignment horizontal="center" vertical="center" textRotation="180" wrapText="1"/>
    </xf>
    <xf numFmtId="49" fontId="16" fillId="0" borderId="1" xfId="22" applyNumberFormat="1" applyFont="1" applyFill="1" applyBorder="1" applyAlignment="1">
      <alignment horizontal="center" vertical="center" wrapText="1"/>
    </xf>
    <xf numFmtId="177" fontId="21" fillId="0" borderId="1" xfId="22" applyNumberFormat="1" applyFont="1" applyFill="1" applyBorder="1" applyAlignment="1">
      <alignment horizontal="center" vertical="center" textRotation="180" wrapText="1"/>
    </xf>
    <xf numFmtId="176" fontId="0" fillId="0" borderId="0" xfId="0" applyNumberFormat="1">
      <alignment vertical="center"/>
    </xf>
    <xf numFmtId="183" fontId="17" fillId="0" borderId="1" xfId="17" applyNumberFormat="1" applyFont="1" applyBorder="1" applyAlignment="1">
      <alignment horizontal="center" vertical="center" textRotation="180" wrapText="1"/>
    </xf>
    <xf numFmtId="0" fontId="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21" fillId="0" borderId="1" xfId="22" applyNumberFormat="1" applyFont="1" applyBorder="1" applyAlignment="1">
      <alignment horizontal="center" vertical="center" wrapText="1"/>
    </xf>
    <xf numFmtId="49" fontId="13" fillId="0" borderId="0" xfId="22" applyNumberFormat="1" applyFont="1" applyBorder="1" applyAlignment="1">
      <alignment horizontal="center" vertical="center" wrapText="1"/>
    </xf>
    <xf numFmtId="49" fontId="4" fillId="0" borderId="0" xfId="22" applyNumberFormat="1" applyFont="1" applyBorder="1" applyAlignment="1">
      <alignment horizontal="center" vertical="center" wrapText="1"/>
    </xf>
    <xf numFmtId="49" fontId="16" fillId="0" borderId="1" xfId="22" applyNumberFormat="1" applyFont="1" applyBorder="1" applyAlignment="1">
      <alignment horizontal="center" vertical="center" wrapText="1"/>
    </xf>
    <xf numFmtId="180" fontId="19" fillId="0" borderId="3" xfId="0" applyNumberFormat="1" applyFont="1" applyBorder="1" applyAlignment="1">
      <alignment horizontal="center" vertical="center" textRotation="180" wrapText="1"/>
    </xf>
    <xf numFmtId="180" fontId="19" fillId="0" borderId="5" xfId="0" applyNumberFormat="1" applyFont="1" applyBorder="1" applyAlignment="1">
      <alignment horizontal="center" vertical="center" textRotation="180" wrapText="1"/>
    </xf>
    <xf numFmtId="180" fontId="19" fillId="0" borderId="4" xfId="0" applyNumberFormat="1" applyFont="1" applyBorder="1" applyAlignment="1">
      <alignment horizontal="center" vertical="center" textRotation="180" wrapText="1"/>
    </xf>
    <xf numFmtId="181" fontId="19" fillId="0" borderId="3" xfId="0" applyNumberFormat="1" applyFont="1" applyBorder="1" applyAlignment="1">
      <alignment horizontal="center" vertical="center" textRotation="180" wrapText="1"/>
    </xf>
    <xf numFmtId="181" fontId="19" fillId="0" borderId="5" xfId="0" applyNumberFormat="1" applyFont="1" applyBorder="1" applyAlignment="1">
      <alignment horizontal="center" vertical="center" textRotation="180" wrapText="1"/>
    </xf>
    <xf numFmtId="181" fontId="19" fillId="0" borderId="4" xfId="0" applyNumberFormat="1" applyFont="1" applyBorder="1" applyAlignment="1">
      <alignment horizontal="center" vertical="center" textRotation="180" wrapText="1"/>
    </xf>
    <xf numFmtId="179" fontId="19" fillId="0" borderId="3" xfId="0" applyNumberFormat="1" applyFont="1" applyBorder="1" applyAlignment="1">
      <alignment horizontal="center" vertical="center" textRotation="180" wrapText="1"/>
    </xf>
    <xf numFmtId="179" fontId="19" fillId="0" borderId="5" xfId="0" applyNumberFormat="1" applyFont="1" applyBorder="1" applyAlignment="1">
      <alignment horizontal="center" vertical="center" textRotation="180" wrapText="1"/>
    </xf>
    <xf numFmtId="179" fontId="19" fillId="0" borderId="4" xfId="0" applyNumberFormat="1" applyFont="1" applyBorder="1" applyAlignment="1">
      <alignment horizontal="center" vertical="center" textRotation="180" wrapText="1"/>
    </xf>
    <xf numFmtId="49" fontId="13" fillId="4" borderId="0" xfId="22" applyNumberFormat="1" applyFont="1" applyFill="1" applyBorder="1" applyAlignment="1">
      <alignment horizontal="center" vertical="center" wrapText="1"/>
    </xf>
    <xf numFmtId="181" fontId="19" fillId="0" borderId="1" xfId="18" applyNumberFormat="1" applyFont="1" applyBorder="1" applyAlignment="1">
      <alignment horizontal="center" vertical="center" textRotation="180" wrapText="1"/>
    </xf>
    <xf numFmtId="49" fontId="21" fillId="0" borderId="1" xfId="18" applyNumberFormat="1" applyFont="1" applyBorder="1" applyAlignment="1">
      <alignment horizontal="center" vertical="center" wrapText="1"/>
    </xf>
    <xf numFmtId="49" fontId="13" fillId="0" borderId="0" xfId="18" applyNumberFormat="1" applyFont="1" applyBorder="1" applyAlignment="1">
      <alignment horizontal="center" vertical="center" wrapText="1"/>
    </xf>
    <xf numFmtId="49" fontId="4" fillId="0" borderId="0" xfId="18" applyNumberFormat="1" applyFont="1" applyBorder="1" applyAlignment="1">
      <alignment horizontal="center" vertical="center" wrapText="1"/>
    </xf>
    <xf numFmtId="49" fontId="16" fillId="0" borderId="1" xfId="18" applyNumberFormat="1" applyFont="1" applyBorder="1" applyAlignment="1">
      <alignment horizontal="center" vertical="center" wrapText="1"/>
    </xf>
    <xf numFmtId="180" fontId="19" fillId="0" borderId="1" xfId="18" applyNumberFormat="1" applyFont="1" applyBorder="1" applyAlignment="1">
      <alignment horizontal="center" vertical="center" textRotation="180" wrapText="1"/>
    </xf>
    <xf numFmtId="49" fontId="21" fillId="0" borderId="3" xfId="22" applyNumberFormat="1" applyFont="1" applyBorder="1" applyAlignment="1">
      <alignment horizontal="center" vertical="center" wrapText="1"/>
    </xf>
    <xf numFmtId="49" fontId="21" fillId="0" borderId="4" xfId="22" applyNumberFormat="1" applyFont="1" applyBorder="1" applyAlignment="1">
      <alignment horizontal="center" vertical="center" wrapText="1"/>
    </xf>
    <xf numFmtId="49" fontId="15" fillId="0" borderId="1" xfId="7" applyNumberFormat="1" applyFont="1" applyBorder="1" applyAlignment="1">
      <alignment horizontal="center" vertical="center" wrapText="1"/>
    </xf>
    <xf numFmtId="49" fontId="23" fillId="4" borderId="0" xfId="7" applyNumberFormat="1" applyFont="1" applyFill="1" applyBorder="1" applyAlignment="1">
      <alignment horizontal="center" vertical="center" wrapText="1"/>
    </xf>
    <xf numFmtId="49" fontId="16" fillId="0" borderId="1" xfId="7" applyNumberFormat="1" applyFont="1" applyBorder="1" applyAlignment="1">
      <alignment horizontal="center" vertical="center" wrapText="1"/>
    </xf>
    <xf numFmtId="49" fontId="13" fillId="0" borderId="0" xfId="22" applyNumberFormat="1" applyFont="1" applyFill="1" applyBorder="1" applyAlignment="1">
      <alignment horizontal="center" vertical="center" wrapText="1"/>
    </xf>
    <xf numFmtId="182" fontId="19" fillId="0" borderId="1" xfId="18" applyNumberFormat="1" applyFont="1" applyBorder="1" applyAlignment="1">
      <alignment horizontal="center" vertical="center" textRotation="180" wrapText="1"/>
    </xf>
    <xf numFmtId="49" fontId="21" fillId="0" borderId="6" xfId="7" applyNumberFormat="1" applyFont="1" applyBorder="1" applyAlignment="1">
      <alignment horizontal="center" vertical="center" wrapText="1"/>
    </xf>
    <xf numFmtId="49" fontId="21" fillId="0" borderId="7" xfId="7" applyNumberFormat="1" applyFont="1" applyBorder="1" applyAlignment="1">
      <alignment horizontal="center" vertical="center" wrapText="1"/>
    </xf>
    <xf numFmtId="49" fontId="21" fillId="0" borderId="8" xfId="7" applyNumberFormat="1" applyFont="1" applyBorder="1" applyAlignment="1">
      <alignment horizontal="center" vertical="center" wrapText="1"/>
    </xf>
    <xf numFmtId="49" fontId="4" fillId="0" borderId="0" xfId="7" applyNumberFormat="1" applyFont="1" applyBorder="1" applyAlignment="1">
      <alignment horizontal="center" vertical="center" wrapText="1"/>
    </xf>
    <xf numFmtId="49" fontId="21" fillId="0" borderId="1" xfId="7" applyNumberFormat="1" applyFont="1" applyBorder="1" applyAlignment="1">
      <alignment horizontal="center" vertical="center" wrapText="1"/>
    </xf>
    <xf numFmtId="49" fontId="21" fillId="0" borderId="3" xfId="7" applyNumberFormat="1" applyFont="1" applyBorder="1" applyAlignment="1">
      <alignment horizontal="center" vertical="center" wrapText="1"/>
    </xf>
    <xf numFmtId="49" fontId="21" fillId="0" borderId="5" xfId="7" applyNumberFormat="1" applyFont="1" applyBorder="1" applyAlignment="1">
      <alignment horizontal="center" vertical="center" wrapText="1"/>
    </xf>
    <xf numFmtId="49" fontId="21" fillId="0" borderId="4" xfId="7" applyNumberFormat="1" applyFont="1" applyBorder="1" applyAlignment="1">
      <alignment horizontal="center" vertical="center" wrapText="1"/>
    </xf>
    <xf numFmtId="49" fontId="21" fillId="0" borderId="1" xfId="11" applyNumberFormat="1" applyFont="1" applyBorder="1" applyAlignment="1">
      <alignment horizontal="center" vertical="center" wrapText="1"/>
    </xf>
    <xf numFmtId="49" fontId="28" fillId="0" borderId="0" xfId="11" applyNumberFormat="1" applyFont="1" applyBorder="1" applyAlignment="1">
      <alignment horizontal="center" vertical="center" wrapText="1"/>
    </xf>
    <xf numFmtId="49" fontId="29" fillId="0" borderId="1" xfId="11" applyNumberFormat="1" applyFont="1" applyBorder="1" applyAlignment="1">
      <alignment horizontal="center" vertical="center" wrapText="1"/>
    </xf>
    <xf numFmtId="49" fontId="27" fillId="0" borderId="1" xfId="11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23" fillId="4" borderId="0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vertical="center" wrapText="1"/>
    </xf>
    <xf numFmtId="49" fontId="28" fillId="0" borderId="0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181" fontId="19" fillId="0" borderId="3" xfId="18" applyNumberFormat="1" applyFont="1" applyBorder="1" applyAlignment="1">
      <alignment horizontal="center" vertical="center" textRotation="180" wrapText="1"/>
    </xf>
    <xf numFmtId="181" fontId="19" fillId="0" borderId="5" xfId="18" applyNumberFormat="1" applyFont="1" applyBorder="1" applyAlignment="1">
      <alignment horizontal="center" vertical="center" textRotation="180" wrapText="1"/>
    </xf>
    <xf numFmtId="181" fontId="19" fillId="0" borderId="4" xfId="18" applyNumberFormat="1" applyFont="1" applyBorder="1" applyAlignment="1">
      <alignment horizontal="center" vertical="center" textRotation="180" wrapText="1"/>
    </xf>
    <xf numFmtId="49" fontId="27" fillId="0" borderId="1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1" fillId="0" borderId="0" xfId="7" applyFont="1" applyAlignment="1">
      <alignment horizontal="left" vertical="center"/>
    </xf>
    <xf numFmtId="0" fontId="2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</cellXfs>
  <cellStyles count="30">
    <cellStyle name="常规" xfId="0" builtinId="0"/>
    <cellStyle name="常规 10" xfId="9"/>
    <cellStyle name="常规 11" xfId="11"/>
    <cellStyle name="常规 11 2" xfId="13"/>
    <cellStyle name="常规 11 3" xfId="14"/>
    <cellStyle name="常规 11 4" xfId="16"/>
    <cellStyle name="常规 16" xfId="5"/>
    <cellStyle name="常规 2" xfId="17"/>
    <cellStyle name="常规 2 2" xfId="7"/>
    <cellStyle name="常规 2 2 2" xfId="6"/>
    <cellStyle name="常规 2 2 2 2" xfId="1"/>
    <cellStyle name="常规 2 3" xfId="8"/>
    <cellStyle name="常规 2 3 2 2" xfId="15"/>
    <cellStyle name="常规 2 4" xfId="10"/>
    <cellStyle name="常规 2 5" xfId="4"/>
    <cellStyle name="常规 2 6" xfId="12"/>
    <cellStyle name="常规 3" xfId="18"/>
    <cellStyle name="常规 3 2" xfId="19"/>
    <cellStyle name="常规 3 2 2" xfId="20"/>
    <cellStyle name="常规 3 3" xfId="21"/>
    <cellStyle name="常规 4" xfId="22"/>
    <cellStyle name="常规 4 2" xfId="23"/>
    <cellStyle name="常规 4 3" xfId="24"/>
    <cellStyle name="常规 5" xfId="25"/>
    <cellStyle name="常规 5 2" xfId="3"/>
    <cellStyle name="常规 5 3" xfId="26"/>
    <cellStyle name="常规 6" xfId="2"/>
    <cellStyle name="常规 7" xfId="27"/>
    <cellStyle name="常规 8" xfId="28"/>
    <cellStyle name="常规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25" sqref="E25"/>
    </sheetView>
  </sheetViews>
  <sheetFormatPr defaultColWidth="9" defaultRowHeight="14.4"/>
  <cols>
    <col min="1" max="11" width="11.77734375" customWidth="1"/>
    <col min="12" max="256" width="10" customWidth="1"/>
  </cols>
  <sheetData>
    <row r="1" spans="1:11" ht="28.2" customHeight="1">
      <c r="A1" s="159" t="s">
        <v>0</v>
      </c>
      <c r="B1" s="159"/>
      <c r="E1" s="160"/>
      <c r="F1" s="160"/>
      <c r="G1" s="160"/>
      <c r="H1" s="150"/>
      <c r="I1" s="150"/>
      <c r="J1" s="161"/>
      <c r="K1" s="161"/>
    </row>
    <row r="2" spans="1:11" ht="29.25" customHeight="1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35.1" customHeight="1">
      <c r="A3" s="15"/>
      <c r="B3" s="15"/>
      <c r="C3" s="15"/>
      <c r="D3" s="15"/>
      <c r="E3" s="15"/>
      <c r="F3" s="163" t="s">
        <v>2</v>
      </c>
      <c r="G3" s="163"/>
      <c r="H3" s="16"/>
      <c r="I3" s="163" t="s">
        <v>3</v>
      </c>
      <c r="J3" s="163"/>
      <c r="K3" s="15"/>
    </row>
    <row r="4" spans="1:11" ht="25.95" customHeight="1">
      <c r="A4" s="164" t="s">
        <v>4</v>
      </c>
      <c r="B4" s="164" t="s">
        <v>5</v>
      </c>
      <c r="C4" s="164" t="s">
        <v>6</v>
      </c>
      <c r="D4" s="164"/>
      <c r="E4" s="164"/>
      <c r="F4" s="164" t="s">
        <v>7</v>
      </c>
      <c r="G4" s="164"/>
      <c r="H4" s="164" t="s">
        <v>8</v>
      </c>
      <c r="I4" s="164"/>
      <c r="J4" s="164"/>
      <c r="K4" s="164" t="s">
        <v>9</v>
      </c>
    </row>
    <row r="5" spans="1:11" ht="30.6" customHeight="1">
      <c r="A5" s="164"/>
      <c r="B5" s="164"/>
      <c r="C5" s="20" t="s">
        <v>10</v>
      </c>
      <c r="D5" s="20" t="s">
        <v>11</v>
      </c>
      <c r="E5" s="20" t="s">
        <v>12</v>
      </c>
      <c r="F5" s="20" t="s">
        <v>13</v>
      </c>
      <c r="G5" s="20" t="s">
        <v>12</v>
      </c>
      <c r="H5" s="20" t="s">
        <v>13</v>
      </c>
      <c r="I5" s="20" t="s">
        <v>14</v>
      </c>
      <c r="J5" s="20" t="s">
        <v>12</v>
      </c>
      <c r="K5" s="164"/>
    </row>
    <row r="6" spans="1:11" ht="25.95" customHeight="1">
      <c r="A6" s="20">
        <v>1</v>
      </c>
      <c r="B6" s="20" t="s">
        <v>15</v>
      </c>
      <c r="C6" s="20">
        <v>4</v>
      </c>
      <c r="D6" s="20">
        <v>1001</v>
      </c>
      <c r="E6" s="20">
        <v>446.35</v>
      </c>
      <c r="F6" s="20">
        <v>31</v>
      </c>
      <c r="G6" s="20">
        <v>115.4365</v>
      </c>
      <c r="H6" s="20">
        <v>24</v>
      </c>
      <c r="I6" s="20">
        <v>236</v>
      </c>
      <c r="J6" s="20">
        <v>12.8825</v>
      </c>
      <c r="K6" s="20">
        <v>574.66899999999998</v>
      </c>
    </row>
    <row r="7" spans="1:11" ht="24.9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</row>
  </sheetData>
  <mergeCells count="12">
    <mergeCell ref="K4:K5"/>
    <mergeCell ref="C4:E4"/>
    <mergeCell ref="F4:G4"/>
    <mergeCell ref="H4:J4"/>
    <mergeCell ref="A4:A5"/>
    <mergeCell ref="B4:B5"/>
    <mergeCell ref="A1:B1"/>
    <mergeCell ref="E1:G1"/>
    <mergeCell ref="J1:K1"/>
    <mergeCell ref="A2:K2"/>
    <mergeCell ref="F3:G3"/>
    <mergeCell ref="I3:J3"/>
  </mergeCells>
  <phoneticPr fontId="16" type="noConversion"/>
  <pageMargins left="0.7" right="0.7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9"/>
  <sheetViews>
    <sheetView topLeftCell="E1" zoomScale="90" zoomScaleNormal="90" workbookViewId="0">
      <selection activeCell="BD6" sqref="BD6:BF6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8" ht="18.75" customHeight="1">
      <c r="A1" s="85"/>
      <c r="B1" s="85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67" t="s">
        <v>2</v>
      </c>
      <c r="AE3" s="167"/>
      <c r="AF3" s="167"/>
      <c r="AG3" s="167"/>
      <c r="AH3" s="167"/>
      <c r="AI3" s="167"/>
      <c r="AJ3" s="167"/>
      <c r="AK3" s="167"/>
      <c r="AL3" s="167"/>
      <c r="AM3" s="83"/>
      <c r="AN3" s="82"/>
      <c r="AO3" s="82"/>
      <c r="AP3" s="82"/>
      <c r="AQ3" s="82"/>
      <c r="AR3" s="167" t="s">
        <v>3</v>
      </c>
      <c r="AS3" s="167"/>
      <c r="AT3" s="167"/>
      <c r="AU3" s="167"/>
      <c r="AV3" s="167"/>
      <c r="AW3" s="167"/>
      <c r="AX3" s="167"/>
      <c r="AY3" s="167"/>
      <c r="AZ3" s="79"/>
      <c r="BA3" s="79"/>
      <c r="BB3" s="84"/>
      <c r="BC3" s="84"/>
    </row>
    <row r="4" spans="1:58" ht="66.75" customHeight="1">
      <c r="A4" s="86" t="s">
        <v>4</v>
      </c>
      <c r="B4" s="86" t="s">
        <v>5</v>
      </c>
      <c r="C4" s="86" t="s">
        <v>18</v>
      </c>
      <c r="D4" s="86" t="s">
        <v>102</v>
      </c>
      <c r="E4" s="165" t="s">
        <v>20</v>
      </c>
      <c r="F4" s="165"/>
      <c r="G4" s="165"/>
      <c r="H4" s="165"/>
      <c r="I4" s="165" t="s">
        <v>21</v>
      </c>
      <c r="J4" s="165"/>
      <c r="K4" s="165"/>
      <c r="L4" s="165"/>
      <c r="M4" s="165" t="s">
        <v>22</v>
      </c>
      <c r="N4" s="165"/>
      <c r="O4" s="165"/>
      <c r="P4" s="165"/>
      <c r="Q4" s="165" t="s">
        <v>23</v>
      </c>
      <c r="R4" s="165"/>
      <c r="S4" s="165"/>
      <c r="T4" s="165"/>
      <c r="U4" s="165" t="s">
        <v>24</v>
      </c>
      <c r="V4" s="165"/>
      <c r="W4" s="165"/>
      <c r="X4" s="165"/>
      <c r="Y4" s="165" t="s">
        <v>25</v>
      </c>
      <c r="Z4" s="165"/>
      <c r="AA4" s="165"/>
      <c r="AB4" s="165"/>
      <c r="AC4" s="165" t="s">
        <v>26</v>
      </c>
      <c r="AD4" s="165"/>
      <c r="AE4" s="165"/>
      <c r="AF4" s="165"/>
      <c r="AG4" s="168" t="s">
        <v>27</v>
      </c>
      <c r="AH4" s="168"/>
      <c r="AI4" s="168"/>
      <c r="AJ4" s="168"/>
      <c r="AK4" s="165" t="s">
        <v>28</v>
      </c>
      <c r="AL4" s="165"/>
      <c r="AM4" s="165"/>
      <c r="AN4" s="165"/>
      <c r="AO4" s="165" t="s">
        <v>29</v>
      </c>
      <c r="AP4" s="165"/>
      <c r="AQ4" s="165"/>
      <c r="AR4" s="165"/>
      <c r="AS4" s="165" t="s">
        <v>30</v>
      </c>
      <c r="AT4" s="165"/>
      <c r="AU4" s="165"/>
      <c r="AV4" s="165"/>
      <c r="AW4" s="165" t="s">
        <v>31</v>
      </c>
      <c r="AX4" s="165"/>
      <c r="AY4" s="165"/>
      <c r="AZ4" s="165"/>
      <c r="BA4" s="86" t="s">
        <v>32</v>
      </c>
      <c r="BB4" s="86" t="s">
        <v>33</v>
      </c>
      <c r="BC4" s="86" t="s">
        <v>34</v>
      </c>
    </row>
    <row r="5" spans="1:58" ht="50.25" customHeight="1">
      <c r="A5" s="165" t="s">
        <v>103</v>
      </c>
      <c r="B5" s="165" t="s">
        <v>15</v>
      </c>
      <c r="C5" s="86" t="s">
        <v>55</v>
      </c>
      <c r="D5" s="87" t="s">
        <v>104</v>
      </c>
      <c r="E5" s="86" t="s">
        <v>36</v>
      </c>
      <c r="F5" s="86" t="s">
        <v>37</v>
      </c>
      <c r="G5" s="86" t="s">
        <v>38</v>
      </c>
      <c r="H5" s="86" t="s">
        <v>39</v>
      </c>
      <c r="I5" s="86" t="s">
        <v>36</v>
      </c>
      <c r="J5" s="86" t="s">
        <v>37</v>
      </c>
      <c r="K5" s="86" t="s">
        <v>38</v>
      </c>
      <c r="L5" s="86" t="s">
        <v>39</v>
      </c>
      <c r="M5" s="86" t="s">
        <v>36</v>
      </c>
      <c r="N5" s="86" t="s">
        <v>37</v>
      </c>
      <c r="O5" s="86" t="s">
        <v>38</v>
      </c>
      <c r="P5" s="86" t="s">
        <v>39</v>
      </c>
      <c r="Q5" s="86" t="s">
        <v>36</v>
      </c>
      <c r="R5" s="86" t="s">
        <v>37</v>
      </c>
      <c r="S5" s="86" t="s">
        <v>38</v>
      </c>
      <c r="T5" s="86" t="s">
        <v>39</v>
      </c>
      <c r="U5" s="86" t="s">
        <v>36</v>
      </c>
      <c r="V5" s="86" t="s">
        <v>37</v>
      </c>
      <c r="W5" s="86" t="s">
        <v>38</v>
      </c>
      <c r="X5" s="86" t="s">
        <v>39</v>
      </c>
      <c r="Y5" s="86" t="s">
        <v>36</v>
      </c>
      <c r="Z5" s="86" t="s">
        <v>37</v>
      </c>
      <c r="AA5" s="86" t="s">
        <v>38</v>
      </c>
      <c r="AB5" s="86" t="s">
        <v>39</v>
      </c>
      <c r="AC5" s="86" t="s">
        <v>36</v>
      </c>
      <c r="AD5" s="86" t="s">
        <v>37</v>
      </c>
      <c r="AE5" s="86" t="s">
        <v>38</v>
      </c>
      <c r="AF5" s="86" t="s">
        <v>39</v>
      </c>
      <c r="AG5" s="86" t="s">
        <v>36</v>
      </c>
      <c r="AH5" s="86" t="s">
        <v>37</v>
      </c>
      <c r="AI5" s="86" t="s">
        <v>38</v>
      </c>
      <c r="AJ5" s="86" t="s">
        <v>39</v>
      </c>
      <c r="AK5" s="86" t="s">
        <v>36</v>
      </c>
      <c r="AL5" s="86" t="s">
        <v>37</v>
      </c>
      <c r="AM5" s="86" t="s">
        <v>38</v>
      </c>
      <c r="AN5" s="86" t="s">
        <v>39</v>
      </c>
      <c r="AO5" s="86" t="s">
        <v>36</v>
      </c>
      <c r="AP5" s="86" t="s">
        <v>37</v>
      </c>
      <c r="AQ5" s="86" t="s">
        <v>38</v>
      </c>
      <c r="AR5" s="86" t="s">
        <v>39</v>
      </c>
      <c r="AS5" s="86" t="s">
        <v>36</v>
      </c>
      <c r="AT5" s="86" t="s">
        <v>37</v>
      </c>
      <c r="AU5" s="86" t="s">
        <v>38</v>
      </c>
      <c r="AV5" s="86" t="s">
        <v>39</v>
      </c>
      <c r="AW5" s="86" t="s">
        <v>36</v>
      </c>
      <c r="AX5" s="86" t="s">
        <v>37</v>
      </c>
      <c r="AY5" s="86" t="s">
        <v>38</v>
      </c>
      <c r="AZ5" s="86" t="s">
        <v>39</v>
      </c>
      <c r="BA5" s="175">
        <f>H6+L6+P6+T6+X6+AB6+AF6+AJ6+AN6+AR6+AV6+AZ6</f>
        <v>228</v>
      </c>
      <c r="BB5" s="179">
        <f>BC5*2</f>
        <v>2.4</v>
      </c>
      <c r="BC5" s="179">
        <f>H9+L9+P9+T9+X9+AB9+AF9+AJ9+AN9+AR9+AV9+AZ9</f>
        <v>1.2</v>
      </c>
    </row>
    <row r="6" spans="1:58" ht="60" customHeight="1">
      <c r="A6" s="165"/>
      <c r="B6" s="165"/>
      <c r="C6" s="88" t="s">
        <v>57</v>
      </c>
      <c r="D6" s="89" t="s">
        <v>105</v>
      </c>
      <c r="E6" s="90">
        <v>6</v>
      </c>
      <c r="F6" s="90">
        <v>5</v>
      </c>
      <c r="G6" s="90">
        <v>8</v>
      </c>
      <c r="H6" s="90">
        <f>SUM(E6:G6)</f>
        <v>19</v>
      </c>
      <c r="I6" s="90">
        <v>6</v>
      </c>
      <c r="J6" s="90">
        <v>5</v>
      </c>
      <c r="K6" s="90">
        <v>8</v>
      </c>
      <c r="L6" s="90">
        <f>SUM(I6:K6)</f>
        <v>19</v>
      </c>
      <c r="M6" s="90">
        <v>6</v>
      </c>
      <c r="N6" s="90">
        <v>5</v>
      </c>
      <c r="O6" s="90">
        <v>8</v>
      </c>
      <c r="P6" s="90">
        <f>SUM(M6:O6)</f>
        <v>19</v>
      </c>
      <c r="Q6" s="90">
        <v>6</v>
      </c>
      <c r="R6" s="90">
        <v>5</v>
      </c>
      <c r="S6" s="90">
        <v>8</v>
      </c>
      <c r="T6" s="90">
        <f>SUM(Q6:S6)</f>
        <v>19</v>
      </c>
      <c r="U6" s="90">
        <v>6</v>
      </c>
      <c r="V6" s="90">
        <v>5</v>
      </c>
      <c r="W6" s="90">
        <v>8</v>
      </c>
      <c r="X6" s="90">
        <f>SUM(U6:W6)</f>
        <v>19</v>
      </c>
      <c r="Y6" s="90">
        <v>6</v>
      </c>
      <c r="Z6" s="90">
        <v>5</v>
      </c>
      <c r="AA6" s="90">
        <v>8</v>
      </c>
      <c r="AB6" s="90">
        <f>SUM(Y6:AA6)</f>
        <v>19</v>
      </c>
      <c r="AC6" s="90">
        <v>6</v>
      </c>
      <c r="AD6" s="90">
        <v>5</v>
      </c>
      <c r="AE6" s="90">
        <v>8</v>
      </c>
      <c r="AF6" s="90">
        <f>SUM(AC6:AE6)</f>
        <v>19</v>
      </c>
      <c r="AG6" s="90">
        <v>6</v>
      </c>
      <c r="AH6" s="90">
        <v>5</v>
      </c>
      <c r="AI6" s="90">
        <v>8</v>
      </c>
      <c r="AJ6" s="90">
        <f>SUM(AG6:AI6)</f>
        <v>19</v>
      </c>
      <c r="AK6" s="90">
        <v>6</v>
      </c>
      <c r="AL6" s="90">
        <v>5</v>
      </c>
      <c r="AM6" s="90">
        <v>8</v>
      </c>
      <c r="AN6" s="90">
        <f>SUM(AK6:AM6)</f>
        <v>19</v>
      </c>
      <c r="AO6" s="90">
        <v>6</v>
      </c>
      <c r="AP6" s="90">
        <v>5</v>
      </c>
      <c r="AQ6" s="90">
        <v>8</v>
      </c>
      <c r="AR6" s="90">
        <f>SUM(AO6:AQ6)</f>
        <v>19</v>
      </c>
      <c r="AS6" s="90">
        <v>6</v>
      </c>
      <c r="AT6" s="90">
        <v>5</v>
      </c>
      <c r="AU6" s="90">
        <v>8</v>
      </c>
      <c r="AV6" s="90">
        <f>SUM(AS6:AU6)</f>
        <v>19</v>
      </c>
      <c r="AW6" s="90">
        <v>6</v>
      </c>
      <c r="AX6" s="90">
        <v>5</v>
      </c>
      <c r="AY6" s="90">
        <v>8</v>
      </c>
      <c r="AZ6" s="90">
        <f>SUM(AW6:AY6)</f>
        <v>19</v>
      </c>
      <c r="BA6" s="176"/>
      <c r="BB6" s="179"/>
      <c r="BC6" s="179"/>
      <c r="BD6">
        <f>E6+I6+M6+Q6+U6+Y6+AC6+AG6+AK6+AO6+AS6+AW6</f>
        <v>72</v>
      </c>
      <c r="BE6">
        <f t="shared" ref="BE6:BF6" si="0">F6+J6+N6+R6+V6+Z6+AD6+AH6+AL6+AP6+AT6+AX6</f>
        <v>60</v>
      </c>
      <c r="BF6">
        <f t="shared" si="0"/>
        <v>96</v>
      </c>
    </row>
    <row r="7" spans="1:58" ht="45" customHeight="1">
      <c r="A7" s="165"/>
      <c r="B7" s="165"/>
      <c r="C7" s="86" t="s">
        <v>59</v>
      </c>
      <c r="D7" s="91" t="s">
        <v>106</v>
      </c>
      <c r="E7" s="165" t="s">
        <v>40</v>
      </c>
      <c r="F7" s="165"/>
      <c r="G7" s="165"/>
      <c r="H7" s="165"/>
      <c r="I7" s="165" t="s">
        <v>41</v>
      </c>
      <c r="J7" s="165"/>
      <c r="K7" s="165"/>
      <c r="L7" s="165"/>
      <c r="M7" s="165" t="s">
        <v>42</v>
      </c>
      <c r="N7" s="165"/>
      <c r="O7" s="165"/>
      <c r="P7" s="165"/>
      <c r="Q7" s="165" t="s">
        <v>43</v>
      </c>
      <c r="R7" s="165"/>
      <c r="S7" s="165"/>
      <c r="T7" s="165"/>
      <c r="U7" s="165" t="s">
        <v>44</v>
      </c>
      <c r="V7" s="165"/>
      <c r="W7" s="165"/>
      <c r="X7" s="165"/>
      <c r="Y7" s="165" t="s">
        <v>45</v>
      </c>
      <c r="Z7" s="165"/>
      <c r="AA7" s="165"/>
      <c r="AB7" s="165"/>
      <c r="AC7" s="165" t="s">
        <v>46</v>
      </c>
      <c r="AD7" s="165"/>
      <c r="AE7" s="165"/>
      <c r="AF7" s="165"/>
      <c r="AG7" s="165" t="s">
        <v>47</v>
      </c>
      <c r="AH7" s="165"/>
      <c r="AI7" s="165"/>
      <c r="AJ7" s="165"/>
      <c r="AK7" s="165" t="s">
        <v>48</v>
      </c>
      <c r="AL7" s="165"/>
      <c r="AM7" s="165"/>
      <c r="AN7" s="165"/>
      <c r="AO7" s="165" t="s">
        <v>49</v>
      </c>
      <c r="AP7" s="165"/>
      <c r="AQ7" s="165"/>
      <c r="AR7" s="165"/>
      <c r="AS7" s="165" t="s">
        <v>50</v>
      </c>
      <c r="AT7" s="165"/>
      <c r="AU7" s="165"/>
      <c r="AV7" s="165"/>
      <c r="AW7" s="165" t="s">
        <v>51</v>
      </c>
      <c r="AX7" s="165"/>
      <c r="AY7" s="165"/>
      <c r="AZ7" s="165"/>
      <c r="BA7" s="176"/>
      <c r="BB7" s="179"/>
      <c r="BC7" s="179"/>
    </row>
    <row r="8" spans="1:58" ht="62.25" customHeight="1">
      <c r="A8" s="165"/>
      <c r="B8" s="165"/>
      <c r="C8" s="86" t="s">
        <v>52</v>
      </c>
      <c r="D8" s="92" t="s">
        <v>107</v>
      </c>
      <c r="E8" s="86" t="s">
        <v>36</v>
      </c>
      <c r="F8" s="86" t="s">
        <v>37</v>
      </c>
      <c r="G8" s="86" t="s">
        <v>38</v>
      </c>
      <c r="H8" s="86" t="s">
        <v>39</v>
      </c>
      <c r="I8" s="86" t="s">
        <v>36</v>
      </c>
      <c r="J8" s="86" t="s">
        <v>37</v>
      </c>
      <c r="K8" s="86" t="s">
        <v>38</v>
      </c>
      <c r="L8" s="86" t="s">
        <v>39</v>
      </c>
      <c r="M8" s="86" t="s">
        <v>36</v>
      </c>
      <c r="N8" s="86" t="s">
        <v>37</v>
      </c>
      <c r="O8" s="86" t="s">
        <v>38</v>
      </c>
      <c r="P8" s="86" t="s">
        <v>39</v>
      </c>
      <c r="Q8" s="86" t="s">
        <v>36</v>
      </c>
      <c r="R8" s="86" t="s">
        <v>37</v>
      </c>
      <c r="S8" s="86" t="s">
        <v>38</v>
      </c>
      <c r="T8" s="86" t="s">
        <v>39</v>
      </c>
      <c r="U8" s="86" t="s">
        <v>36</v>
      </c>
      <c r="V8" s="86" t="s">
        <v>37</v>
      </c>
      <c r="W8" s="86" t="s">
        <v>38</v>
      </c>
      <c r="X8" s="86" t="s">
        <v>39</v>
      </c>
      <c r="Y8" s="86" t="s">
        <v>36</v>
      </c>
      <c r="Z8" s="86" t="s">
        <v>37</v>
      </c>
      <c r="AA8" s="86" t="s">
        <v>38</v>
      </c>
      <c r="AB8" s="86" t="s">
        <v>39</v>
      </c>
      <c r="AC8" s="86" t="s">
        <v>36</v>
      </c>
      <c r="AD8" s="86" t="s">
        <v>37</v>
      </c>
      <c r="AE8" s="86" t="s">
        <v>38</v>
      </c>
      <c r="AF8" s="86" t="s">
        <v>39</v>
      </c>
      <c r="AG8" s="86" t="s">
        <v>36</v>
      </c>
      <c r="AH8" s="86" t="s">
        <v>37</v>
      </c>
      <c r="AI8" s="86" t="s">
        <v>38</v>
      </c>
      <c r="AJ8" s="86" t="s">
        <v>39</v>
      </c>
      <c r="AK8" s="86" t="s">
        <v>36</v>
      </c>
      <c r="AL8" s="86" t="s">
        <v>37</v>
      </c>
      <c r="AM8" s="86" t="s">
        <v>38</v>
      </c>
      <c r="AN8" s="86" t="s">
        <v>39</v>
      </c>
      <c r="AO8" s="86" t="s">
        <v>36</v>
      </c>
      <c r="AP8" s="86" t="s">
        <v>37</v>
      </c>
      <c r="AQ8" s="86" t="s">
        <v>38</v>
      </c>
      <c r="AR8" s="86" t="s">
        <v>39</v>
      </c>
      <c r="AS8" s="86" t="s">
        <v>36</v>
      </c>
      <c r="AT8" s="86" t="s">
        <v>37</v>
      </c>
      <c r="AU8" s="86" t="s">
        <v>38</v>
      </c>
      <c r="AV8" s="86" t="s">
        <v>39</v>
      </c>
      <c r="AW8" s="86" t="s">
        <v>36</v>
      </c>
      <c r="AX8" s="86" t="s">
        <v>37</v>
      </c>
      <c r="AY8" s="86" t="s">
        <v>38</v>
      </c>
      <c r="AZ8" s="86" t="s">
        <v>39</v>
      </c>
      <c r="BA8" s="176"/>
      <c r="BB8" s="179"/>
      <c r="BC8" s="179"/>
    </row>
    <row r="9" spans="1:58" ht="89.25" customHeight="1">
      <c r="A9" s="165"/>
      <c r="B9" s="165"/>
      <c r="C9" s="86" t="s">
        <v>53</v>
      </c>
      <c r="D9" s="92" t="s">
        <v>108</v>
      </c>
      <c r="E9" s="48">
        <f>0.01*E6/4</f>
        <v>1.4999999999999999E-2</v>
      </c>
      <c r="F9" s="48">
        <f>0.02*F6/4</f>
        <v>2.5000000000000001E-2</v>
      </c>
      <c r="G9" s="48">
        <f>0.03*G6/4</f>
        <v>0.06</v>
      </c>
      <c r="H9" s="48">
        <f>E9+F9+G9</f>
        <v>0.1</v>
      </c>
      <c r="I9" s="48">
        <f>0.01*I6/4</f>
        <v>1.4999999999999999E-2</v>
      </c>
      <c r="J9" s="48">
        <f>0.02*J6/4</f>
        <v>2.5000000000000001E-2</v>
      </c>
      <c r="K9" s="48">
        <f>0.03*K6/4</f>
        <v>0.06</v>
      </c>
      <c r="L9" s="48">
        <f>I9+J9+K9</f>
        <v>0.1</v>
      </c>
      <c r="M9" s="48">
        <f>0.01*M6/4</f>
        <v>1.4999999999999999E-2</v>
      </c>
      <c r="N9" s="48">
        <f>0.02*N6/4</f>
        <v>2.5000000000000001E-2</v>
      </c>
      <c r="O9" s="48">
        <f>0.03*O6/4</f>
        <v>0.06</v>
      </c>
      <c r="P9" s="48">
        <f>M9+N9+O9</f>
        <v>0.1</v>
      </c>
      <c r="Q9" s="48">
        <f>0.01*Q6/4</f>
        <v>1.4999999999999999E-2</v>
      </c>
      <c r="R9" s="48">
        <f>0.02*R6/4</f>
        <v>2.5000000000000001E-2</v>
      </c>
      <c r="S9" s="48">
        <f>0.03*S6/4</f>
        <v>0.06</v>
      </c>
      <c r="T9" s="48">
        <f>Q9+R9+S9</f>
        <v>0.1</v>
      </c>
      <c r="U9" s="48">
        <f>0.01*U6/4</f>
        <v>1.4999999999999999E-2</v>
      </c>
      <c r="V9" s="48">
        <f>0.02*V6/4</f>
        <v>2.5000000000000001E-2</v>
      </c>
      <c r="W9" s="48">
        <f>0.03*W6/4</f>
        <v>0.06</v>
      </c>
      <c r="X9" s="48">
        <f>U9+V9+W9</f>
        <v>0.1</v>
      </c>
      <c r="Y9" s="48">
        <f>0.01*Y6/4</f>
        <v>1.4999999999999999E-2</v>
      </c>
      <c r="Z9" s="48">
        <f>0.02*Z6/4</f>
        <v>2.5000000000000001E-2</v>
      </c>
      <c r="AA9" s="48">
        <f>0.03*AA6/4</f>
        <v>0.06</v>
      </c>
      <c r="AB9" s="48">
        <f>Y9+Z9+AA9</f>
        <v>0.1</v>
      </c>
      <c r="AC9" s="48">
        <f>0.01*AC6/4</f>
        <v>1.4999999999999999E-2</v>
      </c>
      <c r="AD9" s="48">
        <f>0.02*AD6/4</f>
        <v>2.5000000000000001E-2</v>
      </c>
      <c r="AE9" s="48">
        <f>0.03*AE6/4</f>
        <v>0.06</v>
      </c>
      <c r="AF9" s="48">
        <f>AC9+AD9+AE9</f>
        <v>0.1</v>
      </c>
      <c r="AG9" s="48">
        <f>0.01*AG6/4</f>
        <v>1.4999999999999999E-2</v>
      </c>
      <c r="AH9" s="48">
        <f>0.02*AH6/4</f>
        <v>2.5000000000000001E-2</v>
      </c>
      <c r="AI9" s="48">
        <f>0.03*AI6/4</f>
        <v>0.06</v>
      </c>
      <c r="AJ9" s="48">
        <f>AG9+AH9+AI9</f>
        <v>0.1</v>
      </c>
      <c r="AK9" s="48">
        <f>0.01*AK6/4</f>
        <v>1.4999999999999999E-2</v>
      </c>
      <c r="AL9" s="48">
        <f>0.02*AL6/4</f>
        <v>2.5000000000000001E-2</v>
      </c>
      <c r="AM9" s="48">
        <f>0.03*AM6/4</f>
        <v>0.06</v>
      </c>
      <c r="AN9" s="48">
        <f>AK9+AL9+AM9</f>
        <v>0.1</v>
      </c>
      <c r="AO9" s="48">
        <f>0.01*AO6/4</f>
        <v>1.4999999999999999E-2</v>
      </c>
      <c r="AP9" s="48">
        <f>0.02*AP6/4</f>
        <v>2.5000000000000001E-2</v>
      </c>
      <c r="AQ9" s="48">
        <f>0.03*AQ6/4</f>
        <v>0.06</v>
      </c>
      <c r="AR9" s="48">
        <f>AO9+AP9+AQ9</f>
        <v>0.1</v>
      </c>
      <c r="AS9" s="48">
        <f>0.01*AS6/4</f>
        <v>1.4999999999999999E-2</v>
      </c>
      <c r="AT9" s="48">
        <f>0.02*AT6/4</f>
        <v>2.5000000000000001E-2</v>
      </c>
      <c r="AU9" s="48">
        <f>0.03*AU6/4</f>
        <v>0.06</v>
      </c>
      <c r="AV9" s="48">
        <f>AS9+AT9+AU9</f>
        <v>0.1</v>
      </c>
      <c r="AW9" s="48">
        <f>0.01*AW6/4</f>
        <v>1.4999999999999999E-2</v>
      </c>
      <c r="AX9" s="48">
        <f>0.02*AX6/4</f>
        <v>2.5000000000000001E-2</v>
      </c>
      <c r="AY9" s="48">
        <f>0.03*AY6/4</f>
        <v>0.06</v>
      </c>
      <c r="AZ9" s="48">
        <f>AW9+AX9+AY9</f>
        <v>0.1</v>
      </c>
      <c r="BA9" s="177"/>
      <c r="BB9" s="179"/>
      <c r="BC9" s="179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110" zoomScaleNormal="110" workbookViewId="0">
      <selection activeCell="AP5" sqref="AP5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93"/>
      <c r="B1" s="9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5" ht="22.5" customHeight="1">
      <c r="A3" s="1"/>
      <c r="B3" s="1"/>
      <c r="C3" s="1"/>
      <c r="D3" s="1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95" t="s">
        <v>2</v>
      </c>
      <c r="AE3" s="195"/>
      <c r="AF3" s="195"/>
      <c r="AG3" s="195"/>
      <c r="AH3" s="195"/>
      <c r="AI3" s="195"/>
      <c r="AJ3" s="195"/>
      <c r="AK3" s="195"/>
      <c r="AL3" s="195"/>
      <c r="AM3" s="103"/>
      <c r="AN3" s="102"/>
      <c r="AO3" s="102"/>
      <c r="AP3" s="102"/>
      <c r="AQ3" s="102"/>
      <c r="AR3" s="195" t="s">
        <v>3</v>
      </c>
      <c r="AS3" s="195"/>
      <c r="AT3" s="195"/>
      <c r="AU3" s="195"/>
      <c r="AV3" s="195"/>
      <c r="AW3" s="195"/>
      <c r="AX3" s="195"/>
      <c r="AY3" s="195"/>
      <c r="AZ3" s="94"/>
      <c r="BA3" s="94"/>
      <c r="BB3" s="104"/>
      <c r="BC3" s="104"/>
    </row>
    <row r="4" spans="1:55" ht="66.75" customHeight="1">
      <c r="A4" s="95" t="s">
        <v>4</v>
      </c>
      <c r="B4" s="95" t="s">
        <v>5</v>
      </c>
      <c r="C4" s="95" t="s">
        <v>18</v>
      </c>
      <c r="D4" s="95" t="s">
        <v>109</v>
      </c>
      <c r="E4" s="196" t="s">
        <v>20</v>
      </c>
      <c r="F4" s="196"/>
      <c r="G4" s="196"/>
      <c r="H4" s="196"/>
      <c r="I4" s="196" t="s">
        <v>21</v>
      </c>
      <c r="J4" s="196"/>
      <c r="K4" s="196"/>
      <c r="L4" s="196"/>
      <c r="M4" s="196" t="s">
        <v>22</v>
      </c>
      <c r="N4" s="196"/>
      <c r="O4" s="196"/>
      <c r="P4" s="196"/>
      <c r="Q4" s="196" t="s">
        <v>23</v>
      </c>
      <c r="R4" s="196"/>
      <c r="S4" s="196"/>
      <c r="T4" s="196"/>
      <c r="U4" s="196" t="s">
        <v>24</v>
      </c>
      <c r="V4" s="196"/>
      <c r="W4" s="196"/>
      <c r="X4" s="196"/>
      <c r="Y4" s="196" t="s">
        <v>25</v>
      </c>
      <c r="Z4" s="196"/>
      <c r="AA4" s="196"/>
      <c r="AB4" s="196"/>
      <c r="AC4" s="196" t="s">
        <v>26</v>
      </c>
      <c r="AD4" s="196"/>
      <c r="AE4" s="196"/>
      <c r="AF4" s="196"/>
      <c r="AG4" s="189" t="s">
        <v>27</v>
      </c>
      <c r="AH4" s="189"/>
      <c r="AI4" s="189"/>
      <c r="AJ4" s="189"/>
      <c r="AK4" s="196" t="s">
        <v>28</v>
      </c>
      <c r="AL4" s="196"/>
      <c r="AM4" s="196"/>
      <c r="AN4" s="196"/>
      <c r="AO4" s="196" t="s">
        <v>29</v>
      </c>
      <c r="AP4" s="196"/>
      <c r="AQ4" s="196"/>
      <c r="AR4" s="196"/>
      <c r="AS4" s="196" t="s">
        <v>30</v>
      </c>
      <c r="AT4" s="196"/>
      <c r="AU4" s="196"/>
      <c r="AV4" s="196"/>
      <c r="AW4" s="196" t="s">
        <v>31</v>
      </c>
      <c r="AX4" s="196"/>
      <c r="AY4" s="196"/>
      <c r="AZ4" s="196"/>
      <c r="BA4" s="95" t="s">
        <v>32</v>
      </c>
      <c r="BB4" s="95" t="s">
        <v>33</v>
      </c>
      <c r="BC4" s="95" t="s">
        <v>34</v>
      </c>
    </row>
    <row r="5" spans="1:55" ht="50.25" customHeight="1">
      <c r="A5" s="197" t="s">
        <v>110</v>
      </c>
      <c r="B5" s="197" t="s">
        <v>15</v>
      </c>
      <c r="C5" s="95" t="s">
        <v>55</v>
      </c>
      <c r="D5" s="96" t="s">
        <v>111</v>
      </c>
      <c r="E5" s="95" t="s">
        <v>36</v>
      </c>
      <c r="F5" s="95" t="s">
        <v>37</v>
      </c>
      <c r="G5" s="95" t="s">
        <v>38</v>
      </c>
      <c r="H5" s="95" t="s">
        <v>39</v>
      </c>
      <c r="I5" s="95" t="s">
        <v>36</v>
      </c>
      <c r="J5" s="95" t="s">
        <v>37</v>
      </c>
      <c r="K5" s="95" t="s">
        <v>38</v>
      </c>
      <c r="L5" s="95" t="s">
        <v>39</v>
      </c>
      <c r="M5" s="95" t="s">
        <v>36</v>
      </c>
      <c r="N5" s="95" t="s">
        <v>37</v>
      </c>
      <c r="O5" s="95" t="s">
        <v>38</v>
      </c>
      <c r="P5" s="95" t="s">
        <v>39</v>
      </c>
      <c r="Q5" s="95" t="s">
        <v>36</v>
      </c>
      <c r="R5" s="95" t="s">
        <v>37</v>
      </c>
      <c r="S5" s="95" t="s">
        <v>38</v>
      </c>
      <c r="T5" s="95" t="s">
        <v>39</v>
      </c>
      <c r="U5" s="95" t="s">
        <v>36</v>
      </c>
      <c r="V5" s="95" t="s">
        <v>37</v>
      </c>
      <c r="W5" s="95" t="s">
        <v>38</v>
      </c>
      <c r="X5" s="95" t="s">
        <v>39</v>
      </c>
      <c r="Y5" s="95" t="s">
        <v>36</v>
      </c>
      <c r="Z5" s="95" t="s">
        <v>37</v>
      </c>
      <c r="AA5" s="95" t="s">
        <v>38</v>
      </c>
      <c r="AB5" s="95" t="s">
        <v>39</v>
      </c>
      <c r="AC5" s="95" t="s">
        <v>36</v>
      </c>
      <c r="AD5" s="95" t="s">
        <v>37</v>
      </c>
      <c r="AE5" s="95" t="s">
        <v>38</v>
      </c>
      <c r="AF5" s="95" t="s">
        <v>39</v>
      </c>
      <c r="AG5" s="95" t="s">
        <v>36</v>
      </c>
      <c r="AH5" s="95" t="s">
        <v>37</v>
      </c>
      <c r="AI5" s="95" t="s">
        <v>38</v>
      </c>
      <c r="AJ5" s="95" t="s">
        <v>39</v>
      </c>
      <c r="AK5" s="95" t="s">
        <v>36</v>
      </c>
      <c r="AL5" s="95" t="s">
        <v>37</v>
      </c>
      <c r="AM5" s="95" t="s">
        <v>38</v>
      </c>
      <c r="AN5" s="95" t="s">
        <v>39</v>
      </c>
      <c r="AO5" s="95" t="s">
        <v>36</v>
      </c>
      <c r="AP5" s="95" t="s">
        <v>37</v>
      </c>
      <c r="AQ5" s="95" t="s">
        <v>38</v>
      </c>
      <c r="AR5" s="95" t="s">
        <v>39</v>
      </c>
      <c r="AS5" s="95" t="s">
        <v>36</v>
      </c>
      <c r="AT5" s="95" t="s">
        <v>37</v>
      </c>
      <c r="AU5" s="95" t="s">
        <v>38</v>
      </c>
      <c r="AV5" s="95" t="s">
        <v>39</v>
      </c>
      <c r="AW5" s="95" t="s">
        <v>36</v>
      </c>
      <c r="AX5" s="95" t="s">
        <v>37</v>
      </c>
      <c r="AY5" s="95" t="s">
        <v>38</v>
      </c>
      <c r="AZ5" s="95" t="s">
        <v>39</v>
      </c>
      <c r="BA5" s="175">
        <f>H6+L6+P6+T6+X6+AB6+AF6+AJ6+AN6+AR6+AV6+AZ6</f>
        <v>0</v>
      </c>
      <c r="BB5" s="184">
        <f>BC5*2</f>
        <v>0</v>
      </c>
      <c r="BC5" s="184">
        <f>H9+L9+P9+T9+X9+AB9+AF9+AJ9+AN9+AR9+AV9+AZ9</f>
        <v>0</v>
      </c>
    </row>
    <row r="6" spans="1:55" ht="60" customHeight="1">
      <c r="A6" s="198"/>
      <c r="B6" s="198"/>
      <c r="C6" s="97" t="s">
        <v>57</v>
      </c>
      <c r="D6" s="119" t="s">
        <v>112</v>
      </c>
      <c r="E6" s="99"/>
      <c r="F6" s="99"/>
      <c r="G6" s="99"/>
      <c r="H6" s="99">
        <f>SUM(E6:G6)</f>
        <v>0</v>
      </c>
      <c r="I6" s="99"/>
      <c r="J6" s="99"/>
      <c r="K6" s="99"/>
      <c r="L6" s="99">
        <f>SUM(I6:K6)</f>
        <v>0</v>
      </c>
      <c r="M6" s="99"/>
      <c r="N6" s="99"/>
      <c r="O6" s="99"/>
      <c r="P6" s="99">
        <f>SUM(M6:O6)</f>
        <v>0</v>
      </c>
      <c r="Q6" s="99"/>
      <c r="R6" s="99"/>
      <c r="S6" s="99"/>
      <c r="T6" s="99">
        <f>SUM(Q6:S6)</f>
        <v>0</v>
      </c>
      <c r="U6" s="99"/>
      <c r="V6" s="99"/>
      <c r="W6" s="99"/>
      <c r="X6" s="99">
        <f>SUM(U6:W6)</f>
        <v>0</v>
      </c>
      <c r="Y6" s="99"/>
      <c r="Z6" s="99"/>
      <c r="AA6" s="99"/>
      <c r="AB6" s="99">
        <f>SUM(Y6:AA6)</f>
        <v>0</v>
      </c>
      <c r="AC6" s="99"/>
      <c r="AD6" s="99"/>
      <c r="AE6" s="99"/>
      <c r="AF6" s="99">
        <f>SUM(AC6:AE6)</f>
        <v>0</v>
      </c>
      <c r="AG6" s="99"/>
      <c r="AH6" s="99"/>
      <c r="AI6" s="99"/>
      <c r="AJ6" s="99">
        <f>SUM(AG6:AI6)</f>
        <v>0</v>
      </c>
      <c r="AK6" s="99"/>
      <c r="AL6" s="99"/>
      <c r="AM6" s="99"/>
      <c r="AN6" s="99">
        <f>SUM(AK6:AM6)</f>
        <v>0</v>
      </c>
      <c r="AO6" s="99"/>
      <c r="AP6" s="99"/>
      <c r="AQ6" s="99"/>
      <c r="AR6" s="99">
        <f>SUM(AO6:AQ6)</f>
        <v>0</v>
      </c>
      <c r="AS6" s="99"/>
      <c r="AT6" s="99"/>
      <c r="AU6" s="99"/>
      <c r="AV6" s="99">
        <f>SUM(AS6:AU6)</f>
        <v>0</v>
      </c>
      <c r="AW6" s="99"/>
      <c r="AX6" s="99"/>
      <c r="AY6" s="99"/>
      <c r="AZ6" s="99">
        <f>SUM(AW6:AY6)</f>
        <v>0</v>
      </c>
      <c r="BA6" s="176"/>
      <c r="BB6" s="184"/>
      <c r="BC6" s="184"/>
    </row>
    <row r="7" spans="1:55" ht="45" customHeight="1">
      <c r="A7" s="198"/>
      <c r="B7" s="198"/>
      <c r="C7" s="95" t="s">
        <v>59</v>
      </c>
      <c r="D7" s="100" t="s">
        <v>113</v>
      </c>
      <c r="E7" s="192" t="s">
        <v>40</v>
      </c>
      <c r="F7" s="193"/>
      <c r="G7" s="193"/>
      <c r="H7" s="194"/>
      <c r="I7" s="192" t="s">
        <v>41</v>
      </c>
      <c r="J7" s="193"/>
      <c r="K7" s="193"/>
      <c r="L7" s="194"/>
      <c r="M7" s="192" t="s">
        <v>42</v>
      </c>
      <c r="N7" s="193"/>
      <c r="O7" s="193"/>
      <c r="P7" s="194"/>
      <c r="Q7" s="192" t="s">
        <v>43</v>
      </c>
      <c r="R7" s="193"/>
      <c r="S7" s="193"/>
      <c r="T7" s="194"/>
      <c r="U7" s="192" t="s">
        <v>44</v>
      </c>
      <c r="V7" s="193"/>
      <c r="W7" s="193"/>
      <c r="X7" s="194"/>
      <c r="Y7" s="192" t="s">
        <v>45</v>
      </c>
      <c r="Z7" s="193"/>
      <c r="AA7" s="193"/>
      <c r="AB7" s="194"/>
      <c r="AC7" s="192" t="s">
        <v>46</v>
      </c>
      <c r="AD7" s="193"/>
      <c r="AE7" s="193"/>
      <c r="AF7" s="194"/>
      <c r="AG7" s="192" t="s">
        <v>47</v>
      </c>
      <c r="AH7" s="193"/>
      <c r="AI7" s="193"/>
      <c r="AJ7" s="194"/>
      <c r="AK7" s="192" t="s">
        <v>48</v>
      </c>
      <c r="AL7" s="193"/>
      <c r="AM7" s="193"/>
      <c r="AN7" s="194"/>
      <c r="AO7" s="192" t="s">
        <v>49</v>
      </c>
      <c r="AP7" s="193"/>
      <c r="AQ7" s="193"/>
      <c r="AR7" s="194"/>
      <c r="AS7" s="192" t="s">
        <v>50</v>
      </c>
      <c r="AT7" s="193"/>
      <c r="AU7" s="193"/>
      <c r="AV7" s="194"/>
      <c r="AW7" s="192" t="s">
        <v>51</v>
      </c>
      <c r="AX7" s="193"/>
      <c r="AY7" s="193"/>
      <c r="AZ7" s="194"/>
      <c r="BA7" s="176"/>
      <c r="BB7" s="184"/>
      <c r="BC7" s="184"/>
    </row>
    <row r="8" spans="1:55" ht="62.25" customHeight="1">
      <c r="A8" s="198"/>
      <c r="B8" s="198"/>
      <c r="C8" s="95" t="s">
        <v>52</v>
      </c>
      <c r="D8" s="101" t="s">
        <v>114</v>
      </c>
      <c r="E8" s="95" t="s">
        <v>36</v>
      </c>
      <c r="F8" s="95" t="s">
        <v>37</v>
      </c>
      <c r="G8" s="95" t="s">
        <v>38</v>
      </c>
      <c r="H8" s="95" t="s">
        <v>39</v>
      </c>
      <c r="I8" s="95" t="s">
        <v>36</v>
      </c>
      <c r="J8" s="95" t="s">
        <v>37</v>
      </c>
      <c r="K8" s="95" t="s">
        <v>38</v>
      </c>
      <c r="L8" s="95" t="s">
        <v>39</v>
      </c>
      <c r="M8" s="95" t="s">
        <v>36</v>
      </c>
      <c r="N8" s="95" t="s">
        <v>37</v>
      </c>
      <c r="O8" s="95" t="s">
        <v>38</v>
      </c>
      <c r="P8" s="95" t="s">
        <v>39</v>
      </c>
      <c r="Q8" s="95" t="s">
        <v>36</v>
      </c>
      <c r="R8" s="95" t="s">
        <v>37</v>
      </c>
      <c r="S8" s="95" t="s">
        <v>38</v>
      </c>
      <c r="T8" s="95" t="s">
        <v>39</v>
      </c>
      <c r="U8" s="95" t="s">
        <v>36</v>
      </c>
      <c r="V8" s="95" t="s">
        <v>37</v>
      </c>
      <c r="W8" s="95" t="s">
        <v>38</v>
      </c>
      <c r="X8" s="95" t="s">
        <v>39</v>
      </c>
      <c r="Y8" s="95" t="s">
        <v>36</v>
      </c>
      <c r="Z8" s="95" t="s">
        <v>37</v>
      </c>
      <c r="AA8" s="95" t="s">
        <v>38</v>
      </c>
      <c r="AB8" s="95" t="s">
        <v>39</v>
      </c>
      <c r="AC8" s="95" t="s">
        <v>36</v>
      </c>
      <c r="AD8" s="95" t="s">
        <v>37</v>
      </c>
      <c r="AE8" s="95" t="s">
        <v>38</v>
      </c>
      <c r="AF8" s="95" t="s">
        <v>39</v>
      </c>
      <c r="AG8" s="95" t="s">
        <v>36</v>
      </c>
      <c r="AH8" s="95" t="s">
        <v>37</v>
      </c>
      <c r="AI8" s="95" t="s">
        <v>38</v>
      </c>
      <c r="AJ8" s="95" t="s">
        <v>39</v>
      </c>
      <c r="AK8" s="95" t="s">
        <v>36</v>
      </c>
      <c r="AL8" s="95" t="s">
        <v>37</v>
      </c>
      <c r="AM8" s="95" t="s">
        <v>38</v>
      </c>
      <c r="AN8" s="95" t="s">
        <v>39</v>
      </c>
      <c r="AO8" s="95" t="s">
        <v>36</v>
      </c>
      <c r="AP8" s="95" t="s">
        <v>37</v>
      </c>
      <c r="AQ8" s="95" t="s">
        <v>38</v>
      </c>
      <c r="AR8" s="95" t="s">
        <v>39</v>
      </c>
      <c r="AS8" s="95" t="s">
        <v>36</v>
      </c>
      <c r="AT8" s="95" t="s">
        <v>37</v>
      </c>
      <c r="AU8" s="95" t="s">
        <v>38</v>
      </c>
      <c r="AV8" s="95" t="s">
        <v>39</v>
      </c>
      <c r="AW8" s="95" t="s">
        <v>36</v>
      </c>
      <c r="AX8" s="95" t="s">
        <v>37</v>
      </c>
      <c r="AY8" s="95" t="s">
        <v>38</v>
      </c>
      <c r="AZ8" s="95" t="s">
        <v>39</v>
      </c>
      <c r="BA8" s="176"/>
      <c r="BB8" s="184"/>
      <c r="BC8" s="184"/>
    </row>
    <row r="9" spans="1:55" ht="89.25" customHeight="1">
      <c r="A9" s="199"/>
      <c r="B9" s="199"/>
      <c r="C9" s="95" t="s">
        <v>53</v>
      </c>
      <c r="D9" s="101" t="s">
        <v>115</v>
      </c>
      <c r="E9" s="48">
        <f>0.01*E6/4</f>
        <v>0</v>
      </c>
      <c r="F9" s="48">
        <f>0.02*F6/4</f>
        <v>0</v>
      </c>
      <c r="G9" s="48">
        <f>0.03*G6/4</f>
        <v>0</v>
      </c>
      <c r="H9" s="48">
        <f>E9+F9+G9</f>
        <v>0</v>
      </c>
      <c r="I9" s="48">
        <f>0.01*I6/4</f>
        <v>0</v>
      </c>
      <c r="J9" s="48">
        <f>0.02*J6/4</f>
        <v>0</v>
      </c>
      <c r="K9" s="48">
        <f>0.03*K6/4</f>
        <v>0</v>
      </c>
      <c r="L9" s="48">
        <f>I9+J9+K9</f>
        <v>0</v>
      </c>
      <c r="M9" s="48">
        <f>0.01*M6/4</f>
        <v>0</v>
      </c>
      <c r="N9" s="48">
        <f>0.02*N6/4</f>
        <v>0</v>
      </c>
      <c r="O9" s="48">
        <f>0.03*O6/4</f>
        <v>0</v>
      </c>
      <c r="P9" s="48">
        <f>M9+N9+O9</f>
        <v>0</v>
      </c>
      <c r="Q9" s="48">
        <f>0.01*Q6/4</f>
        <v>0</v>
      </c>
      <c r="R9" s="48">
        <f>0.02*R6/4</f>
        <v>0</v>
      </c>
      <c r="S9" s="48">
        <f>0.03*S6/4</f>
        <v>0</v>
      </c>
      <c r="T9" s="48">
        <f>Q9+R9+S9</f>
        <v>0</v>
      </c>
      <c r="U9" s="48">
        <f>0.01*U6/4</f>
        <v>0</v>
      </c>
      <c r="V9" s="48">
        <f>0.02*V6/4</f>
        <v>0</v>
      </c>
      <c r="W9" s="48">
        <f>0.03*W6/4</f>
        <v>0</v>
      </c>
      <c r="X9" s="48">
        <f>U9+V9+W9</f>
        <v>0</v>
      </c>
      <c r="Y9" s="48">
        <f>0.01*Y6/4</f>
        <v>0</v>
      </c>
      <c r="Z9" s="48">
        <f>0.02*Z6/4</f>
        <v>0</v>
      </c>
      <c r="AA9" s="48">
        <f>0.03*AA6/4</f>
        <v>0</v>
      </c>
      <c r="AB9" s="48">
        <f>Y9+Z9+AA9</f>
        <v>0</v>
      </c>
      <c r="AC9" s="48">
        <f>0.01*AC6/4</f>
        <v>0</v>
      </c>
      <c r="AD9" s="48">
        <f>0.02*AD6/4</f>
        <v>0</v>
      </c>
      <c r="AE9" s="48">
        <f>0.03*AE6/4</f>
        <v>0</v>
      </c>
      <c r="AF9" s="48">
        <f>AC9+AD9+AE9</f>
        <v>0</v>
      </c>
      <c r="AG9" s="48">
        <f>0.01*AG6/4</f>
        <v>0</v>
      </c>
      <c r="AH9" s="48">
        <f>0.02*AH6/4</f>
        <v>0</v>
      </c>
      <c r="AI9" s="48">
        <f>0.03*AI6/4</f>
        <v>0</v>
      </c>
      <c r="AJ9" s="48">
        <f>AG9+AH9+AI9</f>
        <v>0</v>
      </c>
      <c r="AK9" s="48">
        <f>0.01*AK6/4</f>
        <v>0</v>
      </c>
      <c r="AL9" s="48">
        <f>0.02*AL6/4</f>
        <v>0</v>
      </c>
      <c r="AM9" s="48">
        <f>0.03*AM6/4</f>
        <v>0</v>
      </c>
      <c r="AN9" s="48">
        <f>AK9+AL9+AM9</f>
        <v>0</v>
      </c>
      <c r="AO9" s="48">
        <f>0.01*AO6/4</f>
        <v>0</v>
      </c>
      <c r="AP9" s="48">
        <f>0.02*AP6/4</f>
        <v>0</v>
      </c>
      <c r="AQ9" s="48">
        <f>0.03*AQ6/4</f>
        <v>0</v>
      </c>
      <c r="AR9" s="48">
        <f>AO9+AP9+AQ9</f>
        <v>0</v>
      </c>
      <c r="AS9" s="48">
        <f>0.01*AS6/4</f>
        <v>0</v>
      </c>
      <c r="AT9" s="48">
        <f>0.02*AT6/4</f>
        <v>0</v>
      </c>
      <c r="AU9" s="48">
        <f>0.03*AU6/4</f>
        <v>0</v>
      </c>
      <c r="AV9" s="48">
        <f>AS9+AT9+AU9</f>
        <v>0</v>
      </c>
      <c r="AW9" s="48">
        <f>0.01*AW6/4</f>
        <v>0</v>
      </c>
      <c r="AX9" s="48">
        <f>0.02*AX6/4</f>
        <v>0</v>
      </c>
      <c r="AY9" s="48">
        <f>0.03*AY6/4</f>
        <v>0</v>
      </c>
      <c r="AZ9" s="48">
        <f>AW9+AX9+AY9</f>
        <v>0</v>
      </c>
      <c r="BA9" s="177"/>
      <c r="BB9" s="184"/>
      <c r="BC9" s="184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"/>
  <sheetViews>
    <sheetView topLeftCell="AB1" zoomScaleNormal="100" workbookViewId="0">
      <selection activeCell="BD6" sqref="BD6:BF6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8" ht="18.75" customHeight="1">
      <c r="A1" s="105"/>
      <c r="B1" s="105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A3" s="106"/>
      <c r="B3" s="106"/>
      <c r="C3" s="106"/>
      <c r="D3" s="106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201" t="s">
        <v>2</v>
      </c>
      <c r="AE3" s="201"/>
      <c r="AF3" s="201"/>
      <c r="AG3" s="201"/>
      <c r="AH3" s="201"/>
      <c r="AI3" s="201"/>
      <c r="AJ3" s="201"/>
      <c r="AK3" s="201"/>
      <c r="AL3" s="201"/>
      <c r="AM3" s="117"/>
      <c r="AN3" s="116"/>
      <c r="AO3" s="116"/>
      <c r="AP3" s="116"/>
      <c r="AQ3" s="116"/>
      <c r="AR3" s="201" t="s">
        <v>3</v>
      </c>
      <c r="AS3" s="201"/>
      <c r="AT3" s="201"/>
      <c r="AU3" s="201"/>
      <c r="AV3" s="201"/>
      <c r="AW3" s="201"/>
      <c r="AX3" s="201"/>
      <c r="AY3" s="201"/>
      <c r="AZ3" s="107"/>
      <c r="BA3" s="107"/>
      <c r="BB3" s="118"/>
      <c r="BC3" s="118"/>
    </row>
    <row r="4" spans="1:58" ht="66.75" customHeight="1">
      <c r="A4" s="108" t="s">
        <v>4</v>
      </c>
      <c r="B4" s="108" t="s">
        <v>5</v>
      </c>
      <c r="C4" s="108" t="s">
        <v>18</v>
      </c>
      <c r="D4" s="108" t="s">
        <v>116</v>
      </c>
      <c r="E4" s="200" t="s">
        <v>20</v>
      </c>
      <c r="F4" s="200"/>
      <c r="G4" s="200"/>
      <c r="H4" s="200"/>
      <c r="I4" s="200" t="s">
        <v>21</v>
      </c>
      <c r="J4" s="200"/>
      <c r="K4" s="200"/>
      <c r="L4" s="200"/>
      <c r="M4" s="200" t="s">
        <v>22</v>
      </c>
      <c r="N4" s="200"/>
      <c r="O4" s="200"/>
      <c r="P4" s="200"/>
      <c r="Q4" s="200" t="s">
        <v>23</v>
      </c>
      <c r="R4" s="200"/>
      <c r="S4" s="200"/>
      <c r="T4" s="200"/>
      <c r="U4" s="200" t="s">
        <v>24</v>
      </c>
      <c r="V4" s="200"/>
      <c r="W4" s="200"/>
      <c r="X4" s="200"/>
      <c r="Y4" s="200" t="s">
        <v>25</v>
      </c>
      <c r="Z4" s="200"/>
      <c r="AA4" s="200"/>
      <c r="AB4" s="200"/>
      <c r="AC4" s="200" t="s">
        <v>26</v>
      </c>
      <c r="AD4" s="200"/>
      <c r="AE4" s="200"/>
      <c r="AF4" s="200"/>
      <c r="AG4" s="202" t="s">
        <v>27</v>
      </c>
      <c r="AH4" s="202"/>
      <c r="AI4" s="202"/>
      <c r="AJ4" s="202"/>
      <c r="AK4" s="200" t="s">
        <v>28</v>
      </c>
      <c r="AL4" s="200"/>
      <c r="AM4" s="200"/>
      <c r="AN4" s="200"/>
      <c r="AO4" s="200" t="s">
        <v>29</v>
      </c>
      <c r="AP4" s="200"/>
      <c r="AQ4" s="200"/>
      <c r="AR4" s="200"/>
      <c r="AS4" s="200" t="s">
        <v>30</v>
      </c>
      <c r="AT4" s="200"/>
      <c r="AU4" s="200"/>
      <c r="AV4" s="200"/>
      <c r="AW4" s="200" t="s">
        <v>31</v>
      </c>
      <c r="AX4" s="200"/>
      <c r="AY4" s="200"/>
      <c r="AZ4" s="200"/>
      <c r="BA4" s="109" t="s">
        <v>32</v>
      </c>
      <c r="BB4" s="108" t="s">
        <v>33</v>
      </c>
      <c r="BC4" s="108" t="s">
        <v>34</v>
      </c>
    </row>
    <row r="5" spans="1:58" ht="50.25" customHeight="1">
      <c r="A5" s="203" t="s">
        <v>75</v>
      </c>
      <c r="B5" s="203" t="s">
        <v>15</v>
      </c>
      <c r="C5" s="108" t="s">
        <v>55</v>
      </c>
      <c r="D5" s="110" t="s">
        <v>117</v>
      </c>
      <c r="E5" s="109" t="s">
        <v>36</v>
      </c>
      <c r="F5" s="109" t="s">
        <v>37</v>
      </c>
      <c r="G5" s="109" t="s">
        <v>38</v>
      </c>
      <c r="H5" s="109" t="s">
        <v>39</v>
      </c>
      <c r="I5" s="109" t="s">
        <v>36</v>
      </c>
      <c r="J5" s="109" t="s">
        <v>37</v>
      </c>
      <c r="K5" s="109" t="s">
        <v>38</v>
      </c>
      <c r="L5" s="109" t="s">
        <v>39</v>
      </c>
      <c r="M5" s="109" t="s">
        <v>36</v>
      </c>
      <c r="N5" s="109" t="s">
        <v>37</v>
      </c>
      <c r="O5" s="109" t="s">
        <v>38</v>
      </c>
      <c r="P5" s="109" t="s">
        <v>39</v>
      </c>
      <c r="Q5" s="109" t="s">
        <v>36</v>
      </c>
      <c r="R5" s="109" t="s">
        <v>37</v>
      </c>
      <c r="S5" s="109" t="s">
        <v>38</v>
      </c>
      <c r="T5" s="109" t="s">
        <v>39</v>
      </c>
      <c r="U5" s="109" t="s">
        <v>36</v>
      </c>
      <c r="V5" s="109" t="s">
        <v>37</v>
      </c>
      <c r="W5" s="109" t="s">
        <v>38</v>
      </c>
      <c r="X5" s="109" t="s">
        <v>39</v>
      </c>
      <c r="Y5" s="109" t="s">
        <v>36</v>
      </c>
      <c r="Z5" s="109" t="s">
        <v>37</v>
      </c>
      <c r="AA5" s="109" t="s">
        <v>38</v>
      </c>
      <c r="AB5" s="109" t="s">
        <v>39</v>
      </c>
      <c r="AC5" s="109" t="s">
        <v>36</v>
      </c>
      <c r="AD5" s="109" t="s">
        <v>37</v>
      </c>
      <c r="AE5" s="109" t="s">
        <v>38</v>
      </c>
      <c r="AF5" s="109" t="s">
        <v>39</v>
      </c>
      <c r="AG5" s="109" t="s">
        <v>36</v>
      </c>
      <c r="AH5" s="109" t="s">
        <v>37</v>
      </c>
      <c r="AI5" s="109" t="s">
        <v>38</v>
      </c>
      <c r="AJ5" s="109" t="s">
        <v>39</v>
      </c>
      <c r="AK5" s="109" t="s">
        <v>36</v>
      </c>
      <c r="AL5" s="109" t="s">
        <v>37</v>
      </c>
      <c r="AM5" s="109" t="s">
        <v>38</v>
      </c>
      <c r="AN5" s="109" t="s">
        <v>39</v>
      </c>
      <c r="AO5" s="109" t="s">
        <v>36</v>
      </c>
      <c r="AP5" s="109" t="s">
        <v>37</v>
      </c>
      <c r="AQ5" s="109" t="s">
        <v>38</v>
      </c>
      <c r="AR5" s="109" t="s">
        <v>39</v>
      </c>
      <c r="AS5" s="109" t="s">
        <v>36</v>
      </c>
      <c r="AT5" s="109" t="s">
        <v>37</v>
      </c>
      <c r="AU5" s="109" t="s">
        <v>38</v>
      </c>
      <c r="AV5" s="109" t="s">
        <v>39</v>
      </c>
      <c r="AW5" s="109" t="s">
        <v>36</v>
      </c>
      <c r="AX5" s="109" t="s">
        <v>37</v>
      </c>
      <c r="AY5" s="109" t="s">
        <v>38</v>
      </c>
      <c r="AZ5" s="109" t="s">
        <v>39</v>
      </c>
      <c r="BA5" s="175">
        <f>H6+L6+P6+T6+X6+AB6+AF6+AJ6+AN6+AR6+AV6+AZ6</f>
        <v>206</v>
      </c>
      <c r="BB5" s="184">
        <f>BC5*2</f>
        <v>2.37</v>
      </c>
      <c r="BC5" s="184">
        <f>H9+L9+P9+T9+X9+AB9+AF9+AJ9+AN9+AR9+AV9+AZ9</f>
        <v>1.1850000000000001</v>
      </c>
    </row>
    <row r="6" spans="1:58" ht="60" customHeight="1">
      <c r="A6" s="203"/>
      <c r="B6" s="203"/>
      <c r="C6" s="111" t="s">
        <v>57</v>
      </c>
      <c r="D6" s="112" t="s">
        <v>118</v>
      </c>
      <c r="E6" s="113">
        <v>5</v>
      </c>
      <c r="F6" s="113">
        <v>3</v>
      </c>
      <c r="G6" s="113">
        <v>10</v>
      </c>
      <c r="H6" s="113">
        <f>SUM(E6:G6)</f>
        <v>18</v>
      </c>
      <c r="I6" s="113">
        <v>4</v>
      </c>
      <c r="J6" s="113">
        <v>3</v>
      </c>
      <c r="K6" s="113">
        <v>10</v>
      </c>
      <c r="L6" s="113">
        <f>SUM(I6:K6)</f>
        <v>17</v>
      </c>
      <c r="M6" s="113">
        <v>4</v>
      </c>
      <c r="N6" s="113">
        <v>3</v>
      </c>
      <c r="O6" s="113">
        <v>10</v>
      </c>
      <c r="P6" s="113">
        <f>SUM(M6:O6)</f>
        <v>17</v>
      </c>
      <c r="Q6" s="113">
        <v>4</v>
      </c>
      <c r="R6" s="113">
        <v>3</v>
      </c>
      <c r="S6" s="113">
        <v>10</v>
      </c>
      <c r="T6" s="113">
        <f>SUM(Q6:S6)</f>
        <v>17</v>
      </c>
      <c r="U6" s="113">
        <v>4</v>
      </c>
      <c r="V6" s="113">
        <v>3</v>
      </c>
      <c r="W6" s="113">
        <v>10</v>
      </c>
      <c r="X6" s="113">
        <f>SUM(U6:W6)</f>
        <v>17</v>
      </c>
      <c r="Y6" s="113">
        <v>4</v>
      </c>
      <c r="Z6" s="113">
        <v>3</v>
      </c>
      <c r="AA6" s="113">
        <v>10</v>
      </c>
      <c r="AB6" s="113">
        <f>SUM(Y6:AA6)</f>
        <v>17</v>
      </c>
      <c r="AC6" s="113">
        <v>4</v>
      </c>
      <c r="AD6" s="113">
        <v>3</v>
      </c>
      <c r="AE6" s="113">
        <v>10</v>
      </c>
      <c r="AF6" s="113">
        <f>SUM(AC6:AE6)</f>
        <v>17</v>
      </c>
      <c r="AG6" s="113">
        <v>5</v>
      </c>
      <c r="AH6" s="113">
        <v>3</v>
      </c>
      <c r="AI6" s="113">
        <v>10</v>
      </c>
      <c r="AJ6" s="113">
        <f>AG6+AH6+AI6</f>
        <v>18</v>
      </c>
      <c r="AK6" s="113">
        <v>5</v>
      </c>
      <c r="AL6" s="113">
        <v>3</v>
      </c>
      <c r="AM6" s="113">
        <v>9</v>
      </c>
      <c r="AN6" s="113">
        <f>SUM(AK6:AM6)</f>
        <v>17</v>
      </c>
      <c r="AO6" s="113">
        <v>5</v>
      </c>
      <c r="AP6" s="113">
        <v>3</v>
      </c>
      <c r="AQ6" s="113">
        <v>9</v>
      </c>
      <c r="AR6" s="113">
        <f>SUM(AO6:AQ6)</f>
        <v>17</v>
      </c>
      <c r="AS6" s="113">
        <v>5</v>
      </c>
      <c r="AT6" s="113">
        <v>3</v>
      </c>
      <c r="AU6" s="113">
        <v>9</v>
      </c>
      <c r="AV6" s="113">
        <f>SUM(AS6:AU6)</f>
        <v>17</v>
      </c>
      <c r="AW6" s="113">
        <v>5</v>
      </c>
      <c r="AX6" s="113">
        <v>3</v>
      </c>
      <c r="AY6" s="113">
        <v>9</v>
      </c>
      <c r="AZ6" s="113">
        <f>SUM(AW6:AY6)</f>
        <v>17</v>
      </c>
      <c r="BA6" s="176"/>
      <c r="BB6" s="184"/>
      <c r="BC6" s="184"/>
      <c r="BD6">
        <f>E6+I6+M6+Q6+U6+Y6+AC6+AG6+AK6+AO6+AS6+AW6</f>
        <v>54</v>
      </c>
      <c r="BE6">
        <f t="shared" ref="BE6:BF6" si="0">F6+J6+N6+R6+V6+Z6+AD6+AH6+AL6+AP6+AT6+AX6</f>
        <v>36</v>
      </c>
      <c r="BF6">
        <f t="shared" si="0"/>
        <v>116</v>
      </c>
    </row>
    <row r="7" spans="1:58" ht="45" customHeight="1">
      <c r="A7" s="203"/>
      <c r="B7" s="203"/>
      <c r="C7" s="108" t="s">
        <v>59</v>
      </c>
      <c r="D7" s="114" t="s">
        <v>119</v>
      </c>
      <c r="E7" s="200" t="s">
        <v>40</v>
      </c>
      <c r="F7" s="200"/>
      <c r="G7" s="200"/>
      <c r="H7" s="200"/>
      <c r="I7" s="200" t="s">
        <v>41</v>
      </c>
      <c r="J7" s="200"/>
      <c r="K7" s="200"/>
      <c r="L7" s="200"/>
      <c r="M7" s="200" t="s">
        <v>42</v>
      </c>
      <c r="N7" s="200"/>
      <c r="O7" s="200"/>
      <c r="P7" s="200"/>
      <c r="Q7" s="200" t="s">
        <v>43</v>
      </c>
      <c r="R7" s="200"/>
      <c r="S7" s="200"/>
      <c r="T7" s="200"/>
      <c r="U7" s="200" t="s">
        <v>44</v>
      </c>
      <c r="V7" s="200"/>
      <c r="W7" s="200"/>
      <c r="X7" s="200"/>
      <c r="Y7" s="200" t="s">
        <v>45</v>
      </c>
      <c r="Z7" s="200"/>
      <c r="AA7" s="200"/>
      <c r="AB7" s="200"/>
      <c r="AC7" s="200" t="s">
        <v>46</v>
      </c>
      <c r="AD7" s="200"/>
      <c r="AE7" s="200"/>
      <c r="AF7" s="200"/>
      <c r="AG7" s="200" t="s">
        <v>47</v>
      </c>
      <c r="AH7" s="200"/>
      <c r="AI7" s="200"/>
      <c r="AJ7" s="200"/>
      <c r="AK7" s="200" t="s">
        <v>48</v>
      </c>
      <c r="AL7" s="200"/>
      <c r="AM7" s="200"/>
      <c r="AN7" s="200"/>
      <c r="AO7" s="200" t="s">
        <v>49</v>
      </c>
      <c r="AP7" s="200"/>
      <c r="AQ7" s="200"/>
      <c r="AR7" s="200"/>
      <c r="AS7" s="200" t="s">
        <v>50</v>
      </c>
      <c r="AT7" s="200"/>
      <c r="AU7" s="200"/>
      <c r="AV7" s="200"/>
      <c r="AW7" s="200" t="s">
        <v>51</v>
      </c>
      <c r="AX7" s="200"/>
      <c r="AY7" s="200"/>
      <c r="AZ7" s="200"/>
      <c r="BA7" s="176"/>
      <c r="BB7" s="184"/>
      <c r="BC7" s="184"/>
    </row>
    <row r="8" spans="1:58" ht="62.25" customHeight="1">
      <c r="A8" s="203"/>
      <c r="B8" s="203"/>
      <c r="C8" s="108" t="s">
        <v>52</v>
      </c>
      <c r="D8" s="115" t="s">
        <v>120</v>
      </c>
      <c r="E8" s="109" t="s">
        <v>36</v>
      </c>
      <c r="F8" s="109" t="s">
        <v>37</v>
      </c>
      <c r="G8" s="109" t="s">
        <v>38</v>
      </c>
      <c r="H8" s="109" t="s">
        <v>39</v>
      </c>
      <c r="I8" s="109" t="s">
        <v>36</v>
      </c>
      <c r="J8" s="109" t="s">
        <v>37</v>
      </c>
      <c r="K8" s="109" t="s">
        <v>38</v>
      </c>
      <c r="L8" s="109" t="s">
        <v>39</v>
      </c>
      <c r="M8" s="109" t="s">
        <v>36</v>
      </c>
      <c r="N8" s="109" t="s">
        <v>37</v>
      </c>
      <c r="O8" s="109" t="s">
        <v>38</v>
      </c>
      <c r="P8" s="109" t="s">
        <v>39</v>
      </c>
      <c r="Q8" s="109" t="s">
        <v>36</v>
      </c>
      <c r="R8" s="109" t="s">
        <v>37</v>
      </c>
      <c r="S8" s="109" t="s">
        <v>38</v>
      </c>
      <c r="T8" s="109" t="s">
        <v>39</v>
      </c>
      <c r="U8" s="109" t="s">
        <v>36</v>
      </c>
      <c r="V8" s="109" t="s">
        <v>37</v>
      </c>
      <c r="W8" s="109" t="s">
        <v>38</v>
      </c>
      <c r="X8" s="109" t="s">
        <v>39</v>
      </c>
      <c r="Y8" s="109" t="s">
        <v>36</v>
      </c>
      <c r="Z8" s="109" t="s">
        <v>37</v>
      </c>
      <c r="AA8" s="109" t="s">
        <v>38</v>
      </c>
      <c r="AB8" s="109" t="s">
        <v>39</v>
      </c>
      <c r="AC8" s="109" t="s">
        <v>36</v>
      </c>
      <c r="AD8" s="109" t="s">
        <v>37</v>
      </c>
      <c r="AE8" s="109" t="s">
        <v>38</v>
      </c>
      <c r="AF8" s="109" t="s">
        <v>39</v>
      </c>
      <c r="AG8" s="109" t="s">
        <v>36</v>
      </c>
      <c r="AH8" s="109" t="s">
        <v>37</v>
      </c>
      <c r="AI8" s="109" t="s">
        <v>38</v>
      </c>
      <c r="AJ8" s="109" t="s">
        <v>39</v>
      </c>
      <c r="AK8" s="109" t="s">
        <v>36</v>
      </c>
      <c r="AL8" s="109" t="s">
        <v>37</v>
      </c>
      <c r="AM8" s="109" t="s">
        <v>38</v>
      </c>
      <c r="AN8" s="109" t="s">
        <v>39</v>
      </c>
      <c r="AO8" s="109" t="s">
        <v>36</v>
      </c>
      <c r="AP8" s="109" t="s">
        <v>37</v>
      </c>
      <c r="AQ8" s="109" t="s">
        <v>38</v>
      </c>
      <c r="AR8" s="109" t="s">
        <v>39</v>
      </c>
      <c r="AS8" s="109" t="s">
        <v>36</v>
      </c>
      <c r="AT8" s="109" t="s">
        <v>37</v>
      </c>
      <c r="AU8" s="109" t="s">
        <v>38</v>
      </c>
      <c r="AV8" s="109" t="s">
        <v>39</v>
      </c>
      <c r="AW8" s="109" t="s">
        <v>36</v>
      </c>
      <c r="AX8" s="109" t="s">
        <v>37</v>
      </c>
      <c r="AY8" s="109" t="s">
        <v>38</v>
      </c>
      <c r="AZ8" s="109" t="s">
        <v>39</v>
      </c>
      <c r="BA8" s="176"/>
      <c r="BB8" s="184"/>
      <c r="BC8" s="184"/>
    </row>
    <row r="9" spans="1:58" ht="89.25" customHeight="1">
      <c r="A9" s="203"/>
      <c r="B9" s="203"/>
      <c r="C9" s="108" t="s">
        <v>53</v>
      </c>
      <c r="D9" s="115" t="s">
        <v>121</v>
      </c>
      <c r="E9" s="48">
        <f>0.01*E6/4</f>
        <v>1.2500000000000001E-2</v>
      </c>
      <c r="F9" s="48">
        <f>0.02*F6/4</f>
        <v>1.4999999999999999E-2</v>
      </c>
      <c r="G9" s="48">
        <f>0.03*G6/4</f>
        <v>7.4999999999999997E-2</v>
      </c>
      <c r="H9" s="48">
        <f>E9+F9+G9</f>
        <v>0.10249999999999999</v>
      </c>
      <c r="I9" s="48">
        <f>0.01*I6/4</f>
        <v>0.01</v>
      </c>
      <c r="J9" s="48">
        <f>0.02*J6/4</f>
        <v>1.4999999999999999E-2</v>
      </c>
      <c r="K9" s="48">
        <f>0.03*K6/4</f>
        <v>7.4999999999999997E-2</v>
      </c>
      <c r="L9" s="48">
        <f>I9+J9+K9</f>
        <v>0.1</v>
      </c>
      <c r="M9" s="48">
        <f>0.01*M6/4</f>
        <v>0.01</v>
      </c>
      <c r="N9" s="48">
        <f>0.02*N6/4</f>
        <v>1.4999999999999999E-2</v>
      </c>
      <c r="O9" s="48">
        <f>0.03*O6/4</f>
        <v>7.4999999999999997E-2</v>
      </c>
      <c r="P9" s="48">
        <f>M9+N9+O9</f>
        <v>0.1</v>
      </c>
      <c r="Q9" s="48">
        <f>0.01*Q6/4</f>
        <v>0.01</v>
      </c>
      <c r="R9" s="48">
        <f>0.02*R6/4</f>
        <v>1.4999999999999999E-2</v>
      </c>
      <c r="S9" s="48">
        <f>0.03*S6/4</f>
        <v>7.4999999999999997E-2</v>
      </c>
      <c r="T9" s="48">
        <f>Q9+R9+S9</f>
        <v>0.1</v>
      </c>
      <c r="U9" s="48">
        <f>0.01*U6/4</f>
        <v>0.01</v>
      </c>
      <c r="V9" s="48">
        <f>0.02*V6/4</f>
        <v>1.4999999999999999E-2</v>
      </c>
      <c r="W9" s="48">
        <f>0.03*W6/4</f>
        <v>7.4999999999999997E-2</v>
      </c>
      <c r="X9" s="48">
        <f>U9+V9+W9</f>
        <v>0.1</v>
      </c>
      <c r="Y9" s="48">
        <f>0.01*Y6/4</f>
        <v>0.01</v>
      </c>
      <c r="Z9" s="48">
        <f>0.02*Z6/4</f>
        <v>1.4999999999999999E-2</v>
      </c>
      <c r="AA9" s="48">
        <f>0.03*AA6/4</f>
        <v>7.4999999999999997E-2</v>
      </c>
      <c r="AB9" s="48">
        <f>Y9+Z9+AA9</f>
        <v>0.1</v>
      </c>
      <c r="AC9" s="48">
        <f>0.01*AC6/4</f>
        <v>0.01</v>
      </c>
      <c r="AD9" s="48">
        <f>0.02*AD6/4</f>
        <v>1.4999999999999999E-2</v>
      </c>
      <c r="AE9" s="48">
        <f>0.03*AE6/4</f>
        <v>7.4999999999999997E-2</v>
      </c>
      <c r="AF9" s="48">
        <f>AC9+AD9+AE9</f>
        <v>0.1</v>
      </c>
      <c r="AG9" s="48">
        <f>0.01*AG6/4</f>
        <v>1.2500000000000001E-2</v>
      </c>
      <c r="AH9" s="48">
        <f>0.02*AH6/4</f>
        <v>1.4999999999999999E-2</v>
      </c>
      <c r="AI9" s="48">
        <f>0.03*AI6/4</f>
        <v>7.4999999999999997E-2</v>
      </c>
      <c r="AJ9" s="48">
        <f>AG9+AH9+AI9</f>
        <v>0.10249999999999999</v>
      </c>
      <c r="AK9" s="48">
        <f>0.01*AK6/4</f>
        <v>1.2500000000000001E-2</v>
      </c>
      <c r="AL9" s="48">
        <f>0.02*AL6/4</f>
        <v>1.4999999999999999E-2</v>
      </c>
      <c r="AM9" s="48">
        <f>0.03*AM6/4</f>
        <v>6.7500000000000004E-2</v>
      </c>
      <c r="AN9" s="48">
        <f>AK9+AL9+AM9</f>
        <v>9.5000000000000001E-2</v>
      </c>
      <c r="AO9" s="48">
        <f>0.01*AO6/4</f>
        <v>1.2500000000000001E-2</v>
      </c>
      <c r="AP9" s="48">
        <f>0.02*AP6/4</f>
        <v>1.4999999999999999E-2</v>
      </c>
      <c r="AQ9" s="48">
        <f>0.03*AQ6/4</f>
        <v>6.7500000000000004E-2</v>
      </c>
      <c r="AR9" s="48">
        <f>AO9+AP9+AQ9</f>
        <v>9.5000000000000001E-2</v>
      </c>
      <c r="AS9" s="48">
        <f>0.01*AS6/4</f>
        <v>1.2500000000000001E-2</v>
      </c>
      <c r="AT9" s="48">
        <f>0.02*AT6/4</f>
        <v>1.4999999999999999E-2</v>
      </c>
      <c r="AU9" s="48">
        <f>0.03*AU6/4</f>
        <v>6.7500000000000004E-2</v>
      </c>
      <c r="AV9" s="48">
        <f>AS9+AT9+AU9</f>
        <v>9.5000000000000001E-2</v>
      </c>
      <c r="AW9" s="48">
        <f>0.01*AW6/4</f>
        <v>1.2500000000000001E-2</v>
      </c>
      <c r="AX9" s="48">
        <f>0.02*AX6/4</f>
        <v>1.4999999999999999E-2</v>
      </c>
      <c r="AY9" s="48">
        <f>0.03*AY6/4</f>
        <v>6.7500000000000004E-2</v>
      </c>
      <c r="AZ9" s="48">
        <f>AW9+AX9+AY9</f>
        <v>9.5000000000000001E-2</v>
      </c>
      <c r="BA9" s="177"/>
      <c r="BB9" s="184"/>
      <c r="BC9" s="184"/>
    </row>
    <row r="10" spans="1:58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"/>
  <sheetViews>
    <sheetView topLeftCell="AB1" zoomScaleNormal="100" workbookViewId="0">
      <selection activeCell="BD6" sqref="BD6:BF6"/>
    </sheetView>
  </sheetViews>
  <sheetFormatPr defaultColWidth="9" defaultRowHeight="14.4"/>
  <cols>
    <col min="1" max="1" width="2.109375" customWidth="1"/>
    <col min="2" max="2" width="2.6640625" customWidth="1"/>
    <col min="3" max="3" width="3.77734375" customWidth="1"/>
    <col min="4" max="4" width="5.6640625" customWidth="1"/>
    <col min="5" max="6" width="2.109375" customWidth="1"/>
    <col min="7" max="7" width="2.6640625" customWidth="1"/>
    <col min="8" max="9" width="2.33203125" customWidth="1"/>
    <col min="10" max="10" width="2.21875" customWidth="1"/>
    <col min="11" max="11" width="2.6640625" customWidth="1"/>
    <col min="12" max="12" width="2.109375" customWidth="1"/>
    <col min="13" max="14" width="2.6640625" customWidth="1"/>
    <col min="15" max="16" width="2.21875" customWidth="1"/>
    <col min="17" max="19" width="2.6640625" customWidth="1"/>
    <col min="20" max="20" width="2.33203125" customWidth="1"/>
    <col min="21" max="24" width="2.6640625" customWidth="1"/>
    <col min="25" max="28" width="2.21875" customWidth="1"/>
    <col min="29" max="30" width="2.109375" customWidth="1"/>
    <col min="31" max="32" width="2.33203125" customWidth="1"/>
    <col min="33" max="33" width="2.109375" customWidth="1"/>
    <col min="34" max="36" width="2.21875" customWidth="1"/>
    <col min="37" max="38" width="2.6640625" customWidth="1"/>
    <col min="39" max="40" width="2.21875" customWidth="1"/>
    <col min="41" max="43" width="2.6640625" customWidth="1"/>
    <col min="44" max="44" width="2.109375" customWidth="1"/>
    <col min="45" max="47" width="2.6640625" customWidth="1"/>
    <col min="48" max="48" width="2.109375" customWidth="1"/>
    <col min="49" max="51" width="2.6640625" customWidth="1"/>
    <col min="52" max="52" width="2.109375" customWidth="1"/>
    <col min="53" max="53" width="4" customWidth="1"/>
    <col min="54" max="54" width="3.88671875" customWidth="1"/>
    <col min="55" max="55" width="3.77734375" customWidth="1"/>
  </cols>
  <sheetData>
    <row r="1" spans="1:58" ht="18.75" customHeight="1">
      <c r="A1" s="93"/>
      <c r="B1" s="9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A3" s="1"/>
      <c r="B3" s="1"/>
      <c r="C3" s="1"/>
      <c r="D3" s="1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95" t="s">
        <v>2</v>
      </c>
      <c r="AE3" s="195"/>
      <c r="AF3" s="195"/>
      <c r="AG3" s="195"/>
      <c r="AH3" s="195"/>
      <c r="AI3" s="195"/>
      <c r="AJ3" s="195"/>
      <c r="AK3" s="195"/>
      <c r="AL3" s="195"/>
      <c r="AM3" s="103"/>
      <c r="AN3" s="102"/>
      <c r="AO3" s="102"/>
      <c r="AP3" s="102"/>
      <c r="AQ3" s="102"/>
      <c r="AR3" s="195" t="s">
        <v>3</v>
      </c>
      <c r="AS3" s="195"/>
      <c r="AT3" s="195"/>
      <c r="AU3" s="195"/>
      <c r="AV3" s="195"/>
      <c r="AW3" s="195"/>
      <c r="AX3" s="195"/>
      <c r="AY3" s="195"/>
      <c r="AZ3" s="94"/>
      <c r="BA3" s="94"/>
      <c r="BB3" s="104"/>
      <c r="BC3" s="104"/>
    </row>
    <row r="4" spans="1:58" ht="66.75" customHeight="1">
      <c r="A4" s="95" t="s">
        <v>4</v>
      </c>
      <c r="B4" s="95" t="s">
        <v>5</v>
      </c>
      <c r="C4" s="95" t="s">
        <v>18</v>
      </c>
      <c r="D4" s="95" t="s">
        <v>122</v>
      </c>
      <c r="E4" s="196" t="s">
        <v>20</v>
      </c>
      <c r="F4" s="196"/>
      <c r="G4" s="196"/>
      <c r="H4" s="196"/>
      <c r="I4" s="196" t="s">
        <v>21</v>
      </c>
      <c r="J4" s="196"/>
      <c r="K4" s="196"/>
      <c r="L4" s="196"/>
      <c r="M4" s="196" t="s">
        <v>22</v>
      </c>
      <c r="N4" s="196"/>
      <c r="O4" s="196"/>
      <c r="P4" s="196"/>
      <c r="Q4" s="196" t="s">
        <v>23</v>
      </c>
      <c r="R4" s="196"/>
      <c r="S4" s="196"/>
      <c r="T4" s="196"/>
      <c r="U4" s="196" t="s">
        <v>24</v>
      </c>
      <c r="V4" s="196"/>
      <c r="W4" s="196"/>
      <c r="X4" s="196"/>
      <c r="Y4" s="196" t="s">
        <v>25</v>
      </c>
      <c r="Z4" s="196"/>
      <c r="AA4" s="196"/>
      <c r="AB4" s="196"/>
      <c r="AC4" s="196" t="s">
        <v>26</v>
      </c>
      <c r="AD4" s="196"/>
      <c r="AE4" s="196"/>
      <c r="AF4" s="196"/>
      <c r="AG4" s="189" t="s">
        <v>27</v>
      </c>
      <c r="AH4" s="189"/>
      <c r="AI4" s="189"/>
      <c r="AJ4" s="189"/>
      <c r="AK4" s="196" t="s">
        <v>28</v>
      </c>
      <c r="AL4" s="196"/>
      <c r="AM4" s="196"/>
      <c r="AN4" s="196"/>
      <c r="AO4" s="196" t="s">
        <v>29</v>
      </c>
      <c r="AP4" s="196"/>
      <c r="AQ4" s="196"/>
      <c r="AR4" s="196"/>
      <c r="AS4" s="196" t="s">
        <v>30</v>
      </c>
      <c r="AT4" s="196"/>
      <c r="AU4" s="196"/>
      <c r="AV4" s="196"/>
      <c r="AW4" s="196" t="s">
        <v>31</v>
      </c>
      <c r="AX4" s="196"/>
      <c r="AY4" s="196"/>
      <c r="AZ4" s="196"/>
      <c r="BA4" s="95" t="s">
        <v>32</v>
      </c>
      <c r="BB4" s="95" t="s">
        <v>33</v>
      </c>
      <c r="BC4" s="95" t="s">
        <v>34</v>
      </c>
    </row>
    <row r="5" spans="1:58" ht="50.25" customHeight="1">
      <c r="A5" s="196" t="s">
        <v>123</v>
      </c>
      <c r="B5" s="196" t="s">
        <v>15</v>
      </c>
      <c r="C5" s="95" t="s">
        <v>55</v>
      </c>
      <c r="D5" s="96" t="s">
        <v>124</v>
      </c>
      <c r="E5" s="95" t="s">
        <v>36</v>
      </c>
      <c r="F5" s="95" t="s">
        <v>37</v>
      </c>
      <c r="G5" s="95" t="s">
        <v>38</v>
      </c>
      <c r="H5" s="95" t="s">
        <v>39</v>
      </c>
      <c r="I5" s="95" t="s">
        <v>36</v>
      </c>
      <c r="J5" s="95" t="s">
        <v>37</v>
      </c>
      <c r="K5" s="95" t="s">
        <v>38</v>
      </c>
      <c r="L5" s="95" t="s">
        <v>39</v>
      </c>
      <c r="M5" s="95" t="s">
        <v>36</v>
      </c>
      <c r="N5" s="95" t="s">
        <v>37</v>
      </c>
      <c r="O5" s="95" t="s">
        <v>38</v>
      </c>
      <c r="P5" s="95" t="s">
        <v>39</v>
      </c>
      <c r="Q5" s="95" t="s">
        <v>36</v>
      </c>
      <c r="R5" s="95" t="s">
        <v>37</v>
      </c>
      <c r="S5" s="95" t="s">
        <v>38</v>
      </c>
      <c r="T5" s="95" t="s">
        <v>39</v>
      </c>
      <c r="U5" s="95" t="s">
        <v>36</v>
      </c>
      <c r="V5" s="95" t="s">
        <v>37</v>
      </c>
      <c r="W5" s="95" t="s">
        <v>38</v>
      </c>
      <c r="X5" s="95" t="s">
        <v>39</v>
      </c>
      <c r="Y5" s="95" t="s">
        <v>36</v>
      </c>
      <c r="Z5" s="95" t="s">
        <v>37</v>
      </c>
      <c r="AA5" s="95" t="s">
        <v>38</v>
      </c>
      <c r="AB5" s="95" t="s">
        <v>39</v>
      </c>
      <c r="AC5" s="95" t="s">
        <v>36</v>
      </c>
      <c r="AD5" s="95" t="s">
        <v>37</v>
      </c>
      <c r="AE5" s="95" t="s">
        <v>38</v>
      </c>
      <c r="AF5" s="95" t="s">
        <v>39</v>
      </c>
      <c r="AG5" s="95" t="s">
        <v>36</v>
      </c>
      <c r="AH5" s="95" t="s">
        <v>37</v>
      </c>
      <c r="AI5" s="95" t="s">
        <v>38</v>
      </c>
      <c r="AJ5" s="95" t="s">
        <v>39</v>
      </c>
      <c r="AK5" s="95" t="s">
        <v>36</v>
      </c>
      <c r="AL5" s="95" t="s">
        <v>37</v>
      </c>
      <c r="AM5" s="95" t="s">
        <v>38</v>
      </c>
      <c r="AN5" s="95" t="s">
        <v>39</v>
      </c>
      <c r="AO5" s="95" t="s">
        <v>36</v>
      </c>
      <c r="AP5" s="95" t="s">
        <v>37</v>
      </c>
      <c r="AQ5" s="95" t="s">
        <v>38</v>
      </c>
      <c r="AR5" s="95" t="s">
        <v>39</v>
      </c>
      <c r="AS5" s="95" t="s">
        <v>36</v>
      </c>
      <c r="AT5" s="95" t="s">
        <v>37</v>
      </c>
      <c r="AU5" s="95" t="s">
        <v>38</v>
      </c>
      <c r="AV5" s="95" t="s">
        <v>39</v>
      </c>
      <c r="AW5" s="95" t="s">
        <v>36</v>
      </c>
      <c r="AX5" s="95" t="s">
        <v>37</v>
      </c>
      <c r="AY5" s="95" t="s">
        <v>38</v>
      </c>
      <c r="AZ5" s="95" t="s">
        <v>39</v>
      </c>
      <c r="BA5" s="175">
        <f>H6+L6+P6+T6+X6+AB6+AF6+AJ6+AN6+AR6+AV6+AZ6</f>
        <v>195</v>
      </c>
      <c r="BB5" s="184">
        <f>BC5*2</f>
        <v>2.0699999999999998</v>
      </c>
      <c r="BC5" s="184">
        <f>H9+L9+P9+T9+X9+AB9+AF9+AJ9+AN9+AR9+AV9+AZ9</f>
        <v>1.0349999999999999</v>
      </c>
    </row>
    <row r="6" spans="1:58" ht="60" customHeight="1">
      <c r="A6" s="196"/>
      <c r="B6" s="196"/>
      <c r="C6" s="97" t="s">
        <v>57</v>
      </c>
      <c r="D6" s="98" t="s">
        <v>125</v>
      </c>
      <c r="E6" s="99">
        <v>5</v>
      </c>
      <c r="F6" s="99">
        <v>3</v>
      </c>
      <c r="G6" s="99">
        <v>7</v>
      </c>
      <c r="H6" s="99">
        <f>SUM(E6:G6)</f>
        <v>15</v>
      </c>
      <c r="I6" s="99">
        <v>5</v>
      </c>
      <c r="J6" s="99">
        <v>4</v>
      </c>
      <c r="K6" s="99">
        <v>7</v>
      </c>
      <c r="L6" s="99">
        <f>SUM(I6:K6)</f>
        <v>16</v>
      </c>
      <c r="M6" s="99">
        <v>5</v>
      </c>
      <c r="N6" s="99">
        <v>4</v>
      </c>
      <c r="O6" s="99">
        <v>7</v>
      </c>
      <c r="P6" s="99">
        <f>SUM(M6:O6)</f>
        <v>16</v>
      </c>
      <c r="Q6" s="99">
        <v>5</v>
      </c>
      <c r="R6" s="99">
        <v>4</v>
      </c>
      <c r="S6" s="99">
        <v>7</v>
      </c>
      <c r="T6" s="99">
        <f>SUM(Q6:S6)</f>
        <v>16</v>
      </c>
      <c r="U6" s="99">
        <v>5</v>
      </c>
      <c r="V6" s="99">
        <v>4</v>
      </c>
      <c r="W6" s="99">
        <v>7</v>
      </c>
      <c r="X6" s="99">
        <f>SUM(U6:W6)</f>
        <v>16</v>
      </c>
      <c r="Y6" s="99">
        <v>5</v>
      </c>
      <c r="Z6" s="99">
        <v>4</v>
      </c>
      <c r="AA6" s="99">
        <v>7</v>
      </c>
      <c r="AB6" s="99">
        <f>SUM(Y6:AA6)</f>
        <v>16</v>
      </c>
      <c r="AC6" s="99">
        <v>5</v>
      </c>
      <c r="AD6" s="99">
        <v>4</v>
      </c>
      <c r="AE6" s="99">
        <v>7</v>
      </c>
      <c r="AF6" s="99">
        <f>SUM(AC6:AE6)</f>
        <v>16</v>
      </c>
      <c r="AG6" s="99">
        <v>5</v>
      </c>
      <c r="AH6" s="99">
        <v>4</v>
      </c>
      <c r="AI6" s="99">
        <v>7</v>
      </c>
      <c r="AJ6" s="99">
        <f>SUM(AG6:AI6)</f>
        <v>16</v>
      </c>
      <c r="AK6" s="99">
        <v>5</v>
      </c>
      <c r="AL6" s="99">
        <v>5</v>
      </c>
      <c r="AM6" s="99">
        <v>7</v>
      </c>
      <c r="AN6" s="99">
        <f>SUM(AK6:AM6)</f>
        <v>17</v>
      </c>
      <c r="AO6" s="99">
        <v>5</v>
      </c>
      <c r="AP6" s="99">
        <v>5</v>
      </c>
      <c r="AQ6" s="99">
        <v>7</v>
      </c>
      <c r="AR6" s="99">
        <f>SUM(AO6:AQ6)</f>
        <v>17</v>
      </c>
      <c r="AS6" s="99">
        <v>5</v>
      </c>
      <c r="AT6" s="99">
        <v>5</v>
      </c>
      <c r="AU6" s="99">
        <v>7</v>
      </c>
      <c r="AV6" s="99">
        <f>SUM(AS6:AU6)</f>
        <v>17</v>
      </c>
      <c r="AW6" s="99">
        <v>5</v>
      </c>
      <c r="AX6" s="99">
        <v>5</v>
      </c>
      <c r="AY6" s="99">
        <v>7</v>
      </c>
      <c r="AZ6" s="99">
        <f>SUM(AW6:AY6)</f>
        <v>17</v>
      </c>
      <c r="BA6" s="176"/>
      <c r="BB6" s="184"/>
      <c r="BC6" s="184"/>
      <c r="BD6">
        <f>E6+I6+M6+Q6+U6+Y6+AC6+AG6+AK6+AO6+AS6+AW6</f>
        <v>60</v>
      </c>
      <c r="BE6">
        <f t="shared" ref="BE6:BF6" si="0">F6+J6+N6+R6+V6+Z6+AD6+AH6+AL6+AP6+AT6+AX6</f>
        <v>51</v>
      </c>
      <c r="BF6">
        <f t="shared" si="0"/>
        <v>84</v>
      </c>
    </row>
    <row r="7" spans="1:58" ht="45" customHeight="1">
      <c r="A7" s="196"/>
      <c r="B7" s="196"/>
      <c r="C7" s="95" t="s">
        <v>59</v>
      </c>
      <c r="D7" s="100" t="s">
        <v>126</v>
      </c>
      <c r="E7" s="196" t="s">
        <v>40</v>
      </c>
      <c r="F7" s="196"/>
      <c r="G7" s="196"/>
      <c r="H7" s="196"/>
      <c r="I7" s="196" t="s">
        <v>41</v>
      </c>
      <c r="J7" s="196"/>
      <c r="K7" s="196"/>
      <c r="L7" s="196"/>
      <c r="M7" s="196" t="s">
        <v>42</v>
      </c>
      <c r="N7" s="196"/>
      <c r="O7" s="196"/>
      <c r="P7" s="196"/>
      <c r="Q7" s="196" t="s">
        <v>43</v>
      </c>
      <c r="R7" s="196"/>
      <c r="S7" s="196"/>
      <c r="T7" s="196"/>
      <c r="U7" s="196" t="s">
        <v>44</v>
      </c>
      <c r="V7" s="196"/>
      <c r="W7" s="196"/>
      <c r="X7" s="196"/>
      <c r="Y7" s="196" t="s">
        <v>45</v>
      </c>
      <c r="Z7" s="196"/>
      <c r="AA7" s="196"/>
      <c r="AB7" s="196"/>
      <c r="AC7" s="196" t="s">
        <v>46</v>
      </c>
      <c r="AD7" s="196"/>
      <c r="AE7" s="196"/>
      <c r="AF7" s="196"/>
      <c r="AG7" s="196" t="s">
        <v>47</v>
      </c>
      <c r="AH7" s="196"/>
      <c r="AI7" s="196"/>
      <c r="AJ7" s="196"/>
      <c r="AK7" s="196" t="s">
        <v>48</v>
      </c>
      <c r="AL7" s="196"/>
      <c r="AM7" s="196"/>
      <c r="AN7" s="196"/>
      <c r="AO7" s="196" t="s">
        <v>49</v>
      </c>
      <c r="AP7" s="196"/>
      <c r="AQ7" s="196"/>
      <c r="AR7" s="196"/>
      <c r="AS7" s="196" t="s">
        <v>50</v>
      </c>
      <c r="AT7" s="196"/>
      <c r="AU7" s="196"/>
      <c r="AV7" s="196"/>
      <c r="AW7" s="196" t="s">
        <v>51</v>
      </c>
      <c r="AX7" s="196"/>
      <c r="AY7" s="196"/>
      <c r="AZ7" s="196"/>
      <c r="BA7" s="176"/>
      <c r="BB7" s="184"/>
      <c r="BC7" s="184"/>
    </row>
    <row r="8" spans="1:58" ht="62.25" customHeight="1">
      <c r="A8" s="196"/>
      <c r="B8" s="196"/>
      <c r="C8" s="95" t="s">
        <v>52</v>
      </c>
      <c r="D8" s="101" t="s">
        <v>127</v>
      </c>
      <c r="E8" s="95" t="s">
        <v>36</v>
      </c>
      <c r="F8" s="95" t="s">
        <v>37</v>
      </c>
      <c r="G8" s="95" t="s">
        <v>38</v>
      </c>
      <c r="H8" s="95" t="s">
        <v>39</v>
      </c>
      <c r="I8" s="95" t="s">
        <v>36</v>
      </c>
      <c r="J8" s="95" t="s">
        <v>37</v>
      </c>
      <c r="K8" s="95" t="s">
        <v>38</v>
      </c>
      <c r="L8" s="95" t="s">
        <v>39</v>
      </c>
      <c r="M8" s="95" t="s">
        <v>36</v>
      </c>
      <c r="N8" s="95" t="s">
        <v>37</v>
      </c>
      <c r="O8" s="95" t="s">
        <v>38</v>
      </c>
      <c r="P8" s="95" t="s">
        <v>39</v>
      </c>
      <c r="Q8" s="95" t="s">
        <v>36</v>
      </c>
      <c r="R8" s="95" t="s">
        <v>37</v>
      </c>
      <c r="S8" s="95" t="s">
        <v>38</v>
      </c>
      <c r="T8" s="95" t="s">
        <v>39</v>
      </c>
      <c r="U8" s="95" t="s">
        <v>36</v>
      </c>
      <c r="V8" s="95" t="s">
        <v>37</v>
      </c>
      <c r="W8" s="95" t="s">
        <v>38</v>
      </c>
      <c r="X8" s="95" t="s">
        <v>39</v>
      </c>
      <c r="Y8" s="95" t="s">
        <v>36</v>
      </c>
      <c r="Z8" s="95" t="s">
        <v>37</v>
      </c>
      <c r="AA8" s="95" t="s">
        <v>38</v>
      </c>
      <c r="AB8" s="95" t="s">
        <v>39</v>
      </c>
      <c r="AC8" s="95" t="s">
        <v>36</v>
      </c>
      <c r="AD8" s="95" t="s">
        <v>37</v>
      </c>
      <c r="AE8" s="95" t="s">
        <v>38</v>
      </c>
      <c r="AF8" s="95" t="s">
        <v>39</v>
      </c>
      <c r="AG8" s="95" t="s">
        <v>36</v>
      </c>
      <c r="AH8" s="95" t="s">
        <v>37</v>
      </c>
      <c r="AI8" s="95" t="s">
        <v>38</v>
      </c>
      <c r="AJ8" s="95" t="s">
        <v>39</v>
      </c>
      <c r="AK8" s="95" t="s">
        <v>36</v>
      </c>
      <c r="AL8" s="95" t="s">
        <v>37</v>
      </c>
      <c r="AM8" s="95" t="s">
        <v>38</v>
      </c>
      <c r="AN8" s="95" t="s">
        <v>39</v>
      </c>
      <c r="AO8" s="95" t="s">
        <v>36</v>
      </c>
      <c r="AP8" s="95" t="s">
        <v>37</v>
      </c>
      <c r="AQ8" s="95" t="s">
        <v>38</v>
      </c>
      <c r="AR8" s="95" t="s">
        <v>39</v>
      </c>
      <c r="AS8" s="95" t="s">
        <v>36</v>
      </c>
      <c r="AT8" s="95" t="s">
        <v>37</v>
      </c>
      <c r="AU8" s="95" t="s">
        <v>38</v>
      </c>
      <c r="AV8" s="95" t="s">
        <v>39</v>
      </c>
      <c r="AW8" s="95" t="s">
        <v>36</v>
      </c>
      <c r="AX8" s="95" t="s">
        <v>37</v>
      </c>
      <c r="AY8" s="95" t="s">
        <v>38</v>
      </c>
      <c r="AZ8" s="95" t="s">
        <v>39</v>
      </c>
      <c r="BA8" s="176"/>
      <c r="BB8" s="184"/>
      <c r="BC8" s="184"/>
    </row>
    <row r="9" spans="1:58" ht="89.25" customHeight="1">
      <c r="A9" s="196"/>
      <c r="B9" s="196"/>
      <c r="C9" s="95" t="s">
        <v>53</v>
      </c>
      <c r="D9" s="101" t="s">
        <v>128</v>
      </c>
      <c r="E9" s="48">
        <f>0.01*E6/4</f>
        <v>1.2500000000000001E-2</v>
      </c>
      <c r="F9" s="48">
        <f>0.02*F6/4</f>
        <v>1.4999999999999999E-2</v>
      </c>
      <c r="G9" s="48">
        <f>0.03*G6/4</f>
        <v>5.2499999999999998E-2</v>
      </c>
      <c r="H9" s="48">
        <f>E9+F9+G9</f>
        <v>0.08</v>
      </c>
      <c r="I9" s="48">
        <f>0.01*I6/4</f>
        <v>1.2500000000000001E-2</v>
      </c>
      <c r="J9" s="48">
        <f>0.02*J6/4</f>
        <v>0.02</v>
      </c>
      <c r="K9" s="48">
        <f>0.03*K6/4</f>
        <v>5.2499999999999998E-2</v>
      </c>
      <c r="L9" s="48">
        <f>I9+J9+K9</f>
        <v>8.5000000000000006E-2</v>
      </c>
      <c r="M9" s="48">
        <f>0.01*M6/4</f>
        <v>1.2500000000000001E-2</v>
      </c>
      <c r="N9" s="48">
        <f>0.02*N6/4</f>
        <v>0.02</v>
      </c>
      <c r="O9" s="48">
        <f>0.03*O6/4</f>
        <v>5.2499999999999998E-2</v>
      </c>
      <c r="P9" s="48">
        <f>M9+N9+O9</f>
        <v>8.5000000000000006E-2</v>
      </c>
      <c r="Q9" s="48">
        <f>0.01*Q6/4</f>
        <v>1.2500000000000001E-2</v>
      </c>
      <c r="R9" s="48">
        <f>0.02*R6/4</f>
        <v>0.02</v>
      </c>
      <c r="S9" s="48">
        <f>0.03*S6/4</f>
        <v>5.2499999999999998E-2</v>
      </c>
      <c r="T9" s="48">
        <f>Q9+R9+S9</f>
        <v>8.5000000000000006E-2</v>
      </c>
      <c r="U9" s="48">
        <f>0.01*U6/4</f>
        <v>1.2500000000000001E-2</v>
      </c>
      <c r="V9" s="48">
        <f>0.02*V6/4</f>
        <v>0.02</v>
      </c>
      <c r="W9" s="48">
        <f>0.03*W6/4</f>
        <v>5.2499999999999998E-2</v>
      </c>
      <c r="X9" s="48">
        <f>U9+V9+W9</f>
        <v>8.5000000000000006E-2</v>
      </c>
      <c r="Y9" s="48">
        <f>0.01*Y6/4</f>
        <v>1.2500000000000001E-2</v>
      </c>
      <c r="Z9" s="48">
        <f>0.02*Z6/4</f>
        <v>0.02</v>
      </c>
      <c r="AA9" s="48">
        <f>0.03*AA6/4</f>
        <v>5.2499999999999998E-2</v>
      </c>
      <c r="AB9" s="48">
        <f>Y9+Z9+AA9</f>
        <v>8.5000000000000006E-2</v>
      </c>
      <c r="AC9" s="48">
        <f>0.01*AC6/4</f>
        <v>1.2500000000000001E-2</v>
      </c>
      <c r="AD9" s="48">
        <f>0.02*AD6/4</f>
        <v>0.02</v>
      </c>
      <c r="AE9" s="48">
        <f>0.03*AE6/4</f>
        <v>5.2499999999999998E-2</v>
      </c>
      <c r="AF9" s="48">
        <f>AC9+AD9+AE9</f>
        <v>8.5000000000000006E-2</v>
      </c>
      <c r="AG9" s="48">
        <f>0.01*AG6/4</f>
        <v>1.2500000000000001E-2</v>
      </c>
      <c r="AH9" s="48">
        <f>0.02*AH6/4</f>
        <v>0.02</v>
      </c>
      <c r="AI9" s="48">
        <f>0.03*AI6/4</f>
        <v>5.2499999999999998E-2</v>
      </c>
      <c r="AJ9" s="48">
        <f>AG9+AH9+AI9</f>
        <v>8.5000000000000006E-2</v>
      </c>
      <c r="AK9" s="48">
        <f>0.01*AK6/4</f>
        <v>1.2500000000000001E-2</v>
      </c>
      <c r="AL9" s="48">
        <f>0.02*AL6/4</f>
        <v>2.5000000000000001E-2</v>
      </c>
      <c r="AM9" s="48">
        <f>0.03*AM6/4</f>
        <v>5.2499999999999998E-2</v>
      </c>
      <c r="AN9" s="48">
        <f>AK9+AL9+AM9</f>
        <v>0.09</v>
      </c>
      <c r="AO9" s="48">
        <f>0.01*AO6/4</f>
        <v>1.2500000000000001E-2</v>
      </c>
      <c r="AP9" s="48">
        <f>0.02*AP6/4</f>
        <v>2.5000000000000001E-2</v>
      </c>
      <c r="AQ9" s="48">
        <f>0.03*AQ6/4</f>
        <v>5.2499999999999998E-2</v>
      </c>
      <c r="AR9" s="48">
        <f>AO9+AP9+AQ9</f>
        <v>0.09</v>
      </c>
      <c r="AS9" s="48">
        <f>0.01*AS6/4</f>
        <v>1.2500000000000001E-2</v>
      </c>
      <c r="AT9" s="48">
        <f>0.02*AT6/4</f>
        <v>2.5000000000000001E-2</v>
      </c>
      <c r="AU9" s="48">
        <f>0.03*AU6/4</f>
        <v>5.2499999999999998E-2</v>
      </c>
      <c r="AV9" s="48">
        <f>AS9+AT9+AU9</f>
        <v>0.09</v>
      </c>
      <c r="AW9" s="48">
        <f>0.01*AW6/4</f>
        <v>1.2500000000000001E-2</v>
      </c>
      <c r="AX9" s="48">
        <f>0.02*AX6/4</f>
        <v>2.5000000000000001E-2</v>
      </c>
      <c r="AY9" s="48">
        <f>0.03*AY6/4</f>
        <v>5.2499999999999998E-2</v>
      </c>
      <c r="AZ9" s="48">
        <f>AW9+AX9+AY9</f>
        <v>0.09</v>
      </c>
      <c r="BA9" s="177"/>
      <c r="BB9" s="184"/>
      <c r="BC9" s="184"/>
    </row>
    <row r="10" spans="1:5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4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topLeftCell="A7" zoomScale="90" zoomScaleNormal="90" workbookViewId="0"/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85"/>
      <c r="B1" s="85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5" ht="25.5" customHeight="1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</row>
    <row r="3" spans="1:55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67" t="s">
        <v>2</v>
      </c>
      <c r="AE3" s="167"/>
      <c r="AF3" s="167"/>
      <c r="AG3" s="167"/>
      <c r="AH3" s="167"/>
      <c r="AI3" s="167"/>
      <c r="AJ3" s="167"/>
      <c r="AK3" s="167"/>
      <c r="AL3" s="167"/>
      <c r="AM3" s="83"/>
      <c r="AN3" s="82"/>
      <c r="AO3" s="82"/>
      <c r="AP3" s="82"/>
      <c r="AQ3" s="82"/>
      <c r="AR3" s="167" t="s">
        <v>3</v>
      </c>
      <c r="AS3" s="167"/>
      <c r="AT3" s="167"/>
      <c r="AU3" s="167"/>
      <c r="AV3" s="167"/>
      <c r="AW3" s="167"/>
      <c r="AX3" s="167"/>
      <c r="AY3" s="167"/>
      <c r="AZ3" s="79"/>
      <c r="BA3" s="79"/>
      <c r="BB3" s="84"/>
      <c r="BC3" s="84"/>
    </row>
    <row r="4" spans="1:55" ht="66.75" customHeight="1">
      <c r="A4" s="86" t="s">
        <v>4</v>
      </c>
      <c r="B4" s="86" t="s">
        <v>5</v>
      </c>
      <c r="C4" s="86" t="s">
        <v>18</v>
      </c>
      <c r="D4" s="86" t="s">
        <v>129</v>
      </c>
      <c r="E4" s="165" t="s">
        <v>20</v>
      </c>
      <c r="F4" s="165"/>
      <c r="G4" s="165"/>
      <c r="H4" s="165"/>
      <c r="I4" s="165" t="s">
        <v>21</v>
      </c>
      <c r="J4" s="165"/>
      <c r="K4" s="165"/>
      <c r="L4" s="165"/>
      <c r="M4" s="165" t="s">
        <v>22</v>
      </c>
      <c r="N4" s="165"/>
      <c r="O4" s="165"/>
      <c r="P4" s="165"/>
      <c r="Q4" s="165" t="s">
        <v>23</v>
      </c>
      <c r="R4" s="165"/>
      <c r="S4" s="165"/>
      <c r="T4" s="165"/>
      <c r="U4" s="165" t="s">
        <v>24</v>
      </c>
      <c r="V4" s="165"/>
      <c r="W4" s="165"/>
      <c r="X4" s="165"/>
      <c r="Y4" s="165" t="s">
        <v>25</v>
      </c>
      <c r="Z4" s="165"/>
      <c r="AA4" s="165"/>
      <c r="AB4" s="165"/>
      <c r="AC4" s="165" t="s">
        <v>26</v>
      </c>
      <c r="AD4" s="165"/>
      <c r="AE4" s="165"/>
      <c r="AF4" s="165"/>
      <c r="AG4" s="168" t="s">
        <v>27</v>
      </c>
      <c r="AH4" s="168"/>
      <c r="AI4" s="168"/>
      <c r="AJ4" s="168"/>
      <c r="AK4" s="165" t="s">
        <v>28</v>
      </c>
      <c r="AL4" s="165"/>
      <c r="AM4" s="165"/>
      <c r="AN4" s="165"/>
      <c r="AO4" s="165" t="s">
        <v>29</v>
      </c>
      <c r="AP4" s="165"/>
      <c r="AQ4" s="165"/>
      <c r="AR4" s="165"/>
      <c r="AS4" s="165" t="s">
        <v>30</v>
      </c>
      <c r="AT4" s="165"/>
      <c r="AU4" s="165"/>
      <c r="AV4" s="165"/>
      <c r="AW4" s="165" t="s">
        <v>31</v>
      </c>
      <c r="AX4" s="165"/>
      <c r="AY4" s="165"/>
      <c r="AZ4" s="165"/>
      <c r="BA4" s="86" t="s">
        <v>32</v>
      </c>
      <c r="BB4" s="86" t="s">
        <v>33</v>
      </c>
      <c r="BC4" s="86" t="s">
        <v>34</v>
      </c>
    </row>
    <row r="5" spans="1:55" ht="50.25" customHeight="1">
      <c r="A5" s="165" t="s">
        <v>130</v>
      </c>
      <c r="B5" s="165" t="s">
        <v>15</v>
      </c>
      <c r="C5" s="86" t="s">
        <v>55</v>
      </c>
      <c r="D5" s="87" t="s">
        <v>131</v>
      </c>
      <c r="E5" s="86" t="s">
        <v>36</v>
      </c>
      <c r="F5" s="86" t="s">
        <v>37</v>
      </c>
      <c r="G5" s="86" t="s">
        <v>38</v>
      </c>
      <c r="H5" s="86" t="s">
        <v>39</v>
      </c>
      <c r="I5" s="86" t="s">
        <v>36</v>
      </c>
      <c r="J5" s="86" t="s">
        <v>37</v>
      </c>
      <c r="K5" s="86" t="s">
        <v>38</v>
      </c>
      <c r="L5" s="86" t="s">
        <v>39</v>
      </c>
      <c r="M5" s="86" t="s">
        <v>36</v>
      </c>
      <c r="N5" s="86" t="s">
        <v>37</v>
      </c>
      <c r="O5" s="86" t="s">
        <v>38</v>
      </c>
      <c r="P5" s="86" t="s">
        <v>39</v>
      </c>
      <c r="Q5" s="86" t="s">
        <v>36</v>
      </c>
      <c r="R5" s="86" t="s">
        <v>37</v>
      </c>
      <c r="S5" s="86" t="s">
        <v>38</v>
      </c>
      <c r="T5" s="86" t="s">
        <v>39</v>
      </c>
      <c r="U5" s="86" t="s">
        <v>36</v>
      </c>
      <c r="V5" s="86" t="s">
        <v>37</v>
      </c>
      <c r="W5" s="86" t="s">
        <v>38</v>
      </c>
      <c r="X5" s="86" t="s">
        <v>39</v>
      </c>
      <c r="Y5" s="86" t="s">
        <v>36</v>
      </c>
      <c r="Z5" s="86" t="s">
        <v>37</v>
      </c>
      <c r="AA5" s="86" t="s">
        <v>38</v>
      </c>
      <c r="AB5" s="86" t="s">
        <v>39</v>
      </c>
      <c r="AC5" s="86" t="s">
        <v>36</v>
      </c>
      <c r="AD5" s="86" t="s">
        <v>37</v>
      </c>
      <c r="AE5" s="86" t="s">
        <v>38</v>
      </c>
      <c r="AF5" s="86" t="s">
        <v>39</v>
      </c>
      <c r="AG5" s="86" t="s">
        <v>36</v>
      </c>
      <c r="AH5" s="86" t="s">
        <v>37</v>
      </c>
      <c r="AI5" s="86" t="s">
        <v>38</v>
      </c>
      <c r="AJ5" s="86" t="s">
        <v>39</v>
      </c>
      <c r="AK5" s="86" t="s">
        <v>36</v>
      </c>
      <c r="AL5" s="86" t="s">
        <v>37</v>
      </c>
      <c r="AM5" s="86" t="s">
        <v>38</v>
      </c>
      <c r="AN5" s="86" t="s">
        <v>39</v>
      </c>
      <c r="AO5" s="86" t="s">
        <v>36</v>
      </c>
      <c r="AP5" s="86" t="s">
        <v>37</v>
      </c>
      <c r="AQ5" s="86" t="s">
        <v>38</v>
      </c>
      <c r="AR5" s="86" t="s">
        <v>39</v>
      </c>
      <c r="AS5" s="86" t="s">
        <v>36</v>
      </c>
      <c r="AT5" s="86" t="s">
        <v>37</v>
      </c>
      <c r="AU5" s="86" t="s">
        <v>38</v>
      </c>
      <c r="AV5" s="86" t="s">
        <v>39</v>
      </c>
      <c r="AW5" s="86" t="s">
        <v>36</v>
      </c>
      <c r="AX5" s="86" t="s">
        <v>37</v>
      </c>
      <c r="AY5" s="86" t="s">
        <v>38</v>
      </c>
      <c r="AZ5" s="86" t="s">
        <v>39</v>
      </c>
      <c r="BA5" s="175">
        <f>H6+L6+P6+T6+X6+AB6+AF6+AJ6+AN6+AR6+AV6+AZ6</f>
        <v>0</v>
      </c>
      <c r="BB5" s="184">
        <f>BC5*2</f>
        <v>0</v>
      </c>
      <c r="BC5" s="184">
        <f>H9+L9+P9+T9+X9+AB9+AF9+AJ9+AN9+AR9+AV9+AZ9</f>
        <v>0</v>
      </c>
    </row>
    <row r="6" spans="1:55" ht="60" customHeight="1">
      <c r="A6" s="165"/>
      <c r="B6" s="165"/>
      <c r="C6" s="88" t="s">
        <v>57</v>
      </c>
      <c r="D6" s="89" t="s">
        <v>132</v>
      </c>
      <c r="E6" s="90"/>
      <c r="F6" s="90"/>
      <c r="G6" s="90"/>
      <c r="H6" s="90">
        <f>SUM(E6:G6)</f>
        <v>0</v>
      </c>
      <c r="I6" s="90"/>
      <c r="J6" s="90"/>
      <c r="K6" s="90"/>
      <c r="L6" s="90">
        <f>SUM(I6:K6)</f>
        <v>0</v>
      </c>
      <c r="M6" s="90"/>
      <c r="N6" s="90"/>
      <c r="O6" s="90"/>
      <c r="P6" s="90"/>
      <c r="Q6" s="90"/>
      <c r="R6" s="90"/>
      <c r="S6" s="90"/>
      <c r="T6" s="90">
        <f>SUM(Q6:S6)</f>
        <v>0</v>
      </c>
      <c r="U6" s="90"/>
      <c r="V6" s="90"/>
      <c r="W6" s="90"/>
      <c r="X6" s="90">
        <f>SUM(U6:W6)</f>
        <v>0</v>
      </c>
      <c r="Y6" s="90"/>
      <c r="Z6" s="90"/>
      <c r="AA6" s="90"/>
      <c r="AB6" s="90">
        <f>SUM(Y6:AA6)</f>
        <v>0</v>
      </c>
      <c r="AC6" s="90"/>
      <c r="AD6" s="90"/>
      <c r="AE6" s="90"/>
      <c r="AF6" s="90">
        <f>SUM(AC6:AE6)</f>
        <v>0</v>
      </c>
      <c r="AG6" s="90"/>
      <c r="AH6" s="90"/>
      <c r="AI6" s="90"/>
      <c r="AJ6" s="90">
        <f>SUM(AG6:AI6)</f>
        <v>0</v>
      </c>
      <c r="AK6" s="90"/>
      <c r="AL6" s="90"/>
      <c r="AM6" s="90"/>
      <c r="AN6" s="90">
        <f>SUM(AK6:AM6)</f>
        <v>0</v>
      </c>
      <c r="AO6" s="90"/>
      <c r="AP6" s="90"/>
      <c r="AQ6" s="90"/>
      <c r="AR6" s="90">
        <f>SUM(AO6:AQ6)</f>
        <v>0</v>
      </c>
      <c r="AS6" s="90"/>
      <c r="AT6" s="90"/>
      <c r="AU6" s="90"/>
      <c r="AV6" s="90">
        <f>SUM(AS6:AU6)</f>
        <v>0</v>
      </c>
      <c r="AW6" s="90"/>
      <c r="AX6" s="90"/>
      <c r="AY6" s="90"/>
      <c r="AZ6" s="90">
        <f>SUM(AW6:AY6)</f>
        <v>0</v>
      </c>
      <c r="BA6" s="176"/>
      <c r="BB6" s="184"/>
      <c r="BC6" s="184"/>
    </row>
    <row r="7" spans="1:55" ht="45" customHeight="1">
      <c r="A7" s="165"/>
      <c r="B7" s="165"/>
      <c r="C7" s="86" t="s">
        <v>59</v>
      </c>
      <c r="D7" s="91" t="s">
        <v>133</v>
      </c>
      <c r="E7" s="165" t="s">
        <v>40</v>
      </c>
      <c r="F7" s="165"/>
      <c r="G7" s="165"/>
      <c r="H7" s="165"/>
      <c r="I7" s="165" t="s">
        <v>41</v>
      </c>
      <c r="J7" s="165"/>
      <c r="K7" s="165"/>
      <c r="L7" s="165"/>
      <c r="M7" s="165" t="s">
        <v>42</v>
      </c>
      <c r="N7" s="165"/>
      <c r="O7" s="165"/>
      <c r="P7" s="165"/>
      <c r="Q7" s="165" t="s">
        <v>43</v>
      </c>
      <c r="R7" s="165"/>
      <c r="S7" s="165"/>
      <c r="T7" s="165"/>
      <c r="U7" s="165" t="s">
        <v>44</v>
      </c>
      <c r="V7" s="165"/>
      <c r="W7" s="165"/>
      <c r="X7" s="165"/>
      <c r="Y7" s="165" t="s">
        <v>45</v>
      </c>
      <c r="Z7" s="165"/>
      <c r="AA7" s="165"/>
      <c r="AB7" s="165"/>
      <c r="AC7" s="165" t="s">
        <v>46</v>
      </c>
      <c r="AD7" s="165"/>
      <c r="AE7" s="165"/>
      <c r="AF7" s="165"/>
      <c r="AG7" s="165" t="s">
        <v>47</v>
      </c>
      <c r="AH7" s="165"/>
      <c r="AI7" s="165"/>
      <c r="AJ7" s="165"/>
      <c r="AK7" s="165" t="s">
        <v>48</v>
      </c>
      <c r="AL7" s="165"/>
      <c r="AM7" s="165"/>
      <c r="AN7" s="165"/>
      <c r="AO7" s="165" t="s">
        <v>49</v>
      </c>
      <c r="AP7" s="165"/>
      <c r="AQ7" s="165"/>
      <c r="AR7" s="165"/>
      <c r="AS7" s="165" t="s">
        <v>50</v>
      </c>
      <c r="AT7" s="165"/>
      <c r="AU7" s="165"/>
      <c r="AV7" s="165"/>
      <c r="AW7" s="165" t="s">
        <v>51</v>
      </c>
      <c r="AX7" s="165"/>
      <c r="AY7" s="165"/>
      <c r="AZ7" s="165"/>
      <c r="BA7" s="176"/>
      <c r="BB7" s="184"/>
      <c r="BC7" s="184"/>
    </row>
    <row r="8" spans="1:55" ht="62.25" customHeight="1">
      <c r="A8" s="165"/>
      <c r="B8" s="165"/>
      <c r="C8" s="86" t="s">
        <v>52</v>
      </c>
      <c r="D8" s="92" t="s">
        <v>114</v>
      </c>
      <c r="E8" s="86" t="s">
        <v>36</v>
      </c>
      <c r="F8" s="86" t="s">
        <v>37</v>
      </c>
      <c r="G8" s="86" t="s">
        <v>38</v>
      </c>
      <c r="H8" s="86" t="s">
        <v>39</v>
      </c>
      <c r="I8" s="86" t="s">
        <v>36</v>
      </c>
      <c r="J8" s="86" t="s">
        <v>37</v>
      </c>
      <c r="K8" s="86" t="s">
        <v>38</v>
      </c>
      <c r="L8" s="86" t="s">
        <v>39</v>
      </c>
      <c r="M8" s="86" t="s">
        <v>36</v>
      </c>
      <c r="N8" s="86" t="s">
        <v>37</v>
      </c>
      <c r="O8" s="86" t="s">
        <v>38</v>
      </c>
      <c r="P8" s="86" t="s">
        <v>39</v>
      </c>
      <c r="Q8" s="86" t="s">
        <v>36</v>
      </c>
      <c r="R8" s="86" t="s">
        <v>37</v>
      </c>
      <c r="S8" s="86" t="s">
        <v>38</v>
      </c>
      <c r="T8" s="86" t="s">
        <v>39</v>
      </c>
      <c r="U8" s="86" t="s">
        <v>36</v>
      </c>
      <c r="V8" s="86" t="s">
        <v>37</v>
      </c>
      <c r="W8" s="86" t="s">
        <v>38</v>
      </c>
      <c r="X8" s="86" t="s">
        <v>39</v>
      </c>
      <c r="Y8" s="86" t="s">
        <v>36</v>
      </c>
      <c r="Z8" s="86" t="s">
        <v>37</v>
      </c>
      <c r="AA8" s="86" t="s">
        <v>38</v>
      </c>
      <c r="AB8" s="86" t="s">
        <v>39</v>
      </c>
      <c r="AC8" s="86" t="s">
        <v>36</v>
      </c>
      <c r="AD8" s="86" t="s">
        <v>37</v>
      </c>
      <c r="AE8" s="86" t="s">
        <v>38</v>
      </c>
      <c r="AF8" s="86" t="s">
        <v>39</v>
      </c>
      <c r="AG8" s="86" t="s">
        <v>36</v>
      </c>
      <c r="AH8" s="86" t="s">
        <v>37</v>
      </c>
      <c r="AI8" s="86" t="s">
        <v>38</v>
      </c>
      <c r="AJ8" s="86" t="s">
        <v>39</v>
      </c>
      <c r="AK8" s="86" t="s">
        <v>36</v>
      </c>
      <c r="AL8" s="86" t="s">
        <v>37</v>
      </c>
      <c r="AM8" s="86" t="s">
        <v>38</v>
      </c>
      <c r="AN8" s="86" t="s">
        <v>39</v>
      </c>
      <c r="AO8" s="86" t="s">
        <v>36</v>
      </c>
      <c r="AP8" s="86" t="s">
        <v>37</v>
      </c>
      <c r="AQ8" s="86" t="s">
        <v>38</v>
      </c>
      <c r="AR8" s="86" t="s">
        <v>39</v>
      </c>
      <c r="AS8" s="86" t="s">
        <v>36</v>
      </c>
      <c r="AT8" s="86" t="s">
        <v>37</v>
      </c>
      <c r="AU8" s="86" t="s">
        <v>38</v>
      </c>
      <c r="AV8" s="86" t="s">
        <v>39</v>
      </c>
      <c r="AW8" s="86" t="s">
        <v>36</v>
      </c>
      <c r="AX8" s="86" t="s">
        <v>37</v>
      </c>
      <c r="AY8" s="86" t="s">
        <v>38</v>
      </c>
      <c r="AZ8" s="86" t="s">
        <v>39</v>
      </c>
      <c r="BA8" s="176"/>
      <c r="BB8" s="184"/>
      <c r="BC8" s="184"/>
    </row>
    <row r="9" spans="1:55" ht="89.25" customHeight="1">
      <c r="A9" s="165"/>
      <c r="B9" s="165"/>
      <c r="C9" s="86" t="s">
        <v>53</v>
      </c>
      <c r="D9" s="92" t="s">
        <v>134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77"/>
      <c r="BB9" s="184"/>
      <c r="BC9" s="184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2"/>
  <sheetViews>
    <sheetView zoomScale="90" zoomScaleNormal="90" workbookViewId="0">
      <selection activeCell="BD6" sqref="BD6:BF6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8" ht="18.75" customHeight="1">
      <c r="A1" s="39"/>
      <c r="B1" s="39"/>
    </row>
    <row r="2" spans="1:58" ht="25.5" customHeight="1">
      <c r="A2" s="205" t="s">
        <v>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</row>
    <row r="3" spans="1:58" customFormat="1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67" t="s">
        <v>2</v>
      </c>
      <c r="AE3" s="167"/>
      <c r="AF3" s="167"/>
      <c r="AG3" s="167"/>
      <c r="AH3" s="167"/>
      <c r="AI3" s="167"/>
      <c r="AJ3" s="167"/>
      <c r="AK3" s="167"/>
      <c r="AL3" s="167"/>
      <c r="AM3" s="83"/>
      <c r="AN3" s="82"/>
      <c r="AO3" s="82"/>
      <c r="AP3" s="82"/>
      <c r="AQ3" s="82"/>
      <c r="AR3" s="167" t="s">
        <v>3</v>
      </c>
      <c r="AS3" s="167"/>
      <c r="AT3" s="167"/>
      <c r="AU3" s="167"/>
      <c r="AV3" s="167"/>
      <c r="AW3" s="167"/>
      <c r="AX3" s="167"/>
      <c r="AY3" s="167"/>
      <c r="AZ3" s="79"/>
      <c r="BA3" s="79"/>
      <c r="BB3" s="84"/>
      <c r="BC3" s="84"/>
    </row>
    <row r="4" spans="1:58" ht="66.75" customHeight="1">
      <c r="A4" s="41" t="s">
        <v>4</v>
      </c>
      <c r="B4" s="41" t="s">
        <v>5</v>
      </c>
      <c r="C4" s="41" t="s">
        <v>18</v>
      </c>
      <c r="D4" s="80" t="s">
        <v>135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8" ht="50.25" customHeight="1">
      <c r="A5" s="204" t="s">
        <v>136</v>
      </c>
      <c r="B5" s="204" t="s">
        <v>15</v>
      </c>
      <c r="C5" s="41" t="s">
        <v>55</v>
      </c>
      <c r="D5" s="80" t="s">
        <v>137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152</v>
      </c>
      <c r="BB5" s="179">
        <f>BC5*2</f>
        <v>1.82</v>
      </c>
      <c r="BC5" s="179">
        <f>H9+L9+P9+T9+X9+AB9+AF9+AJ9+AN9+AR9+AV9+AZ9</f>
        <v>0.91</v>
      </c>
    </row>
    <row r="6" spans="1:58" ht="60" customHeight="1">
      <c r="A6" s="204"/>
      <c r="B6" s="204"/>
      <c r="C6" s="43" t="s">
        <v>57</v>
      </c>
      <c r="D6" s="58">
        <v>13844918930</v>
      </c>
      <c r="E6" s="64">
        <v>1</v>
      </c>
      <c r="F6" s="64">
        <v>5</v>
      </c>
      <c r="G6" s="64">
        <v>7</v>
      </c>
      <c r="H6" s="64">
        <f>SUM(E6:G6)</f>
        <v>13</v>
      </c>
      <c r="I6" s="64">
        <v>1</v>
      </c>
      <c r="J6" s="64">
        <v>5</v>
      </c>
      <c r="K6" s="64">
        <v>7</v>
      </c>
      <c r="L6" s="64">
        <f>SUM(I6:K6)</f>
        <v>13</v>
      </c>
      <c r="M6" s="64">
        <v>1</v>
      </c>
      <c r="N6" s="64">
        <v>5</v>
      </c>
      <c r="O6" s="64">
        <v>7</v>
      </c>
      <c r="P6" s="64">
        <f>SUM(M6:O6)</f>
        <v>13</v>
      </c>
      <c r="Q6" s="64">
        <v>1</v>
      </c>
      <c r="R6" s="64">
        <v>5</v>
      </c>
      <c r="S6" s="64">
        <v>7</v>
      </c>
      <c r="T6" s="64">
        <f>SUM(Q6:S6)</f>
        <v>13</v>
      </c>
      <c r="U6" s="64">
        <v>1</v>
      </c>
      <c r="V6" s="64">
        <v>6</v>
      </c>
      <c r="W6" s="64">
        <v>7</v>
      </c>
      <c r="X6" s="64">
        <f>SUM(U6:W6)</f>
        <v>14</v>
      </c>
      <c r="Y6" s="64">
        <v>1</v>
      </c>
      <c r="Z6" s="64">
        <v>6</v>
      </c>
      <c r="AA6" s="64">
        <v>7</v>
      </c>
      <c r="AB6" s="64">
        <f>SUM(Y6:AA6)</f>
        <v>14</v>
      </c>
      <c r="AC6" s="64">
        <v>1</v>
      </c>
      <c r="AD6" s="64">
        <v>6</v>
      </c>
      <c r="AE6" s="64">
        <v>5</v>
      </c>
      <c r="AF6" s="64">
        <f>SUM(AC6:AE6)</f>
        <v>12</v>
      </c>
      <c r="AG6" s="64">
        <v>1</v>
      </c>
      <c r="AH6" s="64">
        <v>6</v>
      </c>
      <c r="AI6" s="64">
        <v>5</v>
      </c>
      <c r="AJ6" s="64">
        <f>SUM(AG6:AI6)</f>
        <v>12</v>
      </c>
      <c r="AK6" s="64">
        <v>1</v>
      </c>
      <c r="AL6" s="64">
        <v>6</v>
      </c>
      <c r="AM6" s="64">
        <v>5</v>
      </c>
      <c r="AN6" s="64">
        <f>SUM(AK6:AM6)</f>
        <v>12</v>
      </c>
      <c r="AO6" s="64">
        <v>1</v>
      </c>
      <c r="AP6" s="64">
        <v>6</v>
      </c>
      <c r="AQ6" s="64">
        <v>5</v>
      </c>
      <c r="AR6" s="64">
        <f>SUM(AO6:AQ6)</f>
        <v>12</v>
      </c>
      <c r="AS6" s="64">
        <v>1</v>
      </c>
      <c r="AT6" s="64">
        <v>6</v>
      </c>
      <c r="AU6" s="64">
        <v>5</v>
      </c>
      <c r="AV6" s="64">
        <f>SUM(AS6:AU6)</f>
        <v>12</v>
      </c>
      <c r="AW6" s="64">
        <v>1</v>
      </c>
      <c r="AX6" s="64">
        <v>6</v>
      </c>
      <c r="AY6" s="64">
        <v>5</v>
      </c>
      <c r="AZ6" s="64">
        <f>SUM(AW6:AY6)</f>
        <v>12</v>
      </c>
      <c r="BA6" s="176"/>
      <c r="BB6" s="179"/>
      <c r="BC6" s="179"/>
      <c r="BD6" s="38">
        <f>E6+I6+M6+Q6+U6+Y6+AC6+AG6+AK6+AO6+AS6+AW6</f>
        <v>12</v>
      </c>
      <c r="BE6" s="38">
        <f t="shared" ref="BE6:BF6" si="0">F6+J6+N6+R6+V6+Z6+AD6+AH6+AL6+AP6+AT6+AX6</f>
        <v>68</v>
      </c>
      <c r="BF6" s="38">
        <f t="shared" si="0"/>
        <v>72</v>
      </c>
    </row>
    <row r="7" spans="1:58" ht="45" customHeight="1">
      <c r="A7" s="204"/>
      <c r="B7" s="204"/>
      <c r="C7" s="41" t="s">
        <v>59</v>
      </c>
      <c r="D7" s="46" t="s">
        <v>138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48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79"/>
      <c r="BC7" s="179"/>
    </row>
    <row r="8" spans="1:58" ht="62.25" customHeight="1">
      <c r="A8" s="204"/>
      <c r="B8" s="204"/>
      <c r="C8" s="41" t="s">
        <v>52</v>
      </c>
      <c r="D8" s="47" t="s">
        <v>139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79"/>
      <c r="BC8" s="179"/>
    </row>
    <row r="9" spans="1:58" ht="89.25" customHeight="1">
      <c r="A9" s="204"/>
      <c r="B9" s="204"/>
      <c r="C9" s="41" t="s">
        <v>53</v>
      </c>
      <c r="D9" s="81">
        <v>30</v>
      </c>
      <c r="E9" s="48">
        <f>0.01*E6/4</f>
        <v>2.5000000000000001E-3</v>
      </c>
      <c r="F9" s="48">
        <f>0.02*F6/4</f>
        <v>2.5000000000000001E-2</v>
      </c>
      <c r="G9" s="48">
        <f>0.03*G6/4</f>
        <v>5.2499999999999998E-2</v>
      </c>
      <c r="H9" s="48">
        <f>E9+F9+G9</f>
        <v>0.08</v>
      </c>
      <c r="I9" s="48">
        <f>0.01*I6/4</f>
        <v>2.5000000000000001E-3</v>
      </c>
      <c r="J9" s="48">
        <f>0.02*J6/4</f>
        <v>2.5000000000000001E-2</v>
      </c>
      <c r="K9" s="48">
        <f>0.03*K6/4</f>
        <v>5.2499999999999998E-2</v>
      </c>
      <c r="L9" s="48">
        <f>I9+J9+K9</f>
        <v>0.08</v>
      </c>
      <c r="M9" s="48">
        <f>0.01*M6/4</f>
        <v>2.5000000000000001E-3</v>
      </c>
      <c r="N9" s="48">
        <f>0.02*N6/4</f>
        <v>2.5000000000000001E-2</v>
      </c>
      <c r="O9" s="48">
        <f>0.03*O6/4</f>
        <v>5.2499999999999998E-2</v>
      </c>
      <c r="P9" s="48">
        <f>M9+N9+O9</f>
        <v>0.08</v>
      </c>
      <c r="Q9" s="48">
        <f>0.01*Q6/4</f>
        <v>2.5000000000000001E-3</v>
      </c>
      <c r="R9" s="48">
        <f>0.02*R6/4</f>
        <v>2.5000000000000001E-2</v>
      </c>
      <c r="S9" s="48">
        <f>0.03*S6/4</f>
        <v>5.2499999999999998E-2</v>
      </c>
      <c r="T9" s="48">
        <f>Q9+R9+S9</f>
        <v>0.08</v>
      </c>
      <c r="U9" s="48">
        <f>0.01*U6/4</f>
        <v>2.5000000000000001E-3</v>
      </c>
      <c r="V9" s="48">
        <f>0.02*V6/4</f>
        <v>0.03</v>
      </c>
      <c r="W9" s="48">
        <f>0.03*W6/4</f>
        <v>5.2499999999999998E-2</v>
      </c>
      <c r="X9" s="48">
        <f>U9+V9+W9</f>
        <v>8.5000000000000006E-2</v>
      </c>
      <c r="Y9" s="48">
        <f>0.01*Y6/4</f>
        <v>2.5000000000000001E-3</v>
      </c>
      <c r="Z9" s="48">
        <f>0.02*Z6/4</f>
        <v>0.03</v>
      </c>
      <c r="AA9" s="48">
        <f>0.03*AA6/4</f>
        <v>5.2499999999999998E-2</v>
      </c>
      <c r="AB9" s="48">
        <f>Y9+Z9+AA9</f>
        <v>8.5000000000000006E-2</v>
      </c>
      <c r="AC9" s="48">
        <f>0.01*AC6/4</f>
        <v>2.5000000000000001E-3</v>
      </c>
      <c r="AD9" s="48">
        <f>0.02*AD6/4</f>
        <v>0.03</v>
      </c>
      <c r="AE9" s="48">
        <f>0.03*AE6/4</f>
        <v>3.7499999999999999E-2</v>
      </c>
      <c r="AF9" s="48">
        <f>AC9+AD9+AE9</f>
        <v>7.0000000000000007E-2</v>
      </c>
      <c r="AG9" s="48">
        <f>0.01*AG6/4</f>
        <v>2.5000000000000001E-3</v>
      </c>
      <c r="AH9" s="48">
        <f>0.02*AH6/4</f>
        <v>0.03</v>
      </c>
      <c r="AI9" s="48">
        <f>0.03*AI6/4</f>
        <v>3.7499999999999999E-2</v>
      </c>
      <c r="AJ9" s="48">
        <f>AG9+AH9+AI9</f>
        <v>7.0000000000000007E-2</v>
      </c>
      <c r="AK9" s="48">
        <f>0.01*AK6/4</f>
        <v>2.5000000000000001E-3</v>
      </c>
      <c r="AL9" s="48">
        <f>0.02*AL6/4</f>
        <v>0.03</v>
      </c>
      <c r="AM9" s="48">
        <f>0.03*AM6/4</f>
        <v>3.7499999999999999E-2</v>
      </c>
      <c r="AN9" s="48">
        <f>AK9+AL9+AM9</f>
        <v>7.0000000000000007E-2</v>
      </c>
      <c r="AO9" s="48">
        <f>0.01*AO6/4</f>
        <v>2.5000000000000001E-3</v>
      </c>
      <c r="AP9" s="48">
        <f>0.02*AP6/4</f>
        <v>0.03</v>
      </c>
      <c r="AQ9" s="48">
        <f>0.03*AQ6/4</f>
        <v>3.7499999999999999E-2</v>
      </c>
      <c r="AR9" s="48">
        <f>AO9+AP9+AQ9</f>
        <v>7.0000000000000007E-2</v>
      </c>
      <c r="AS9" s="48">
        <f>0.01*AS6/4</f>
        <v>2.5000000000000001E-3</v>
      </c>
      <c r="AT9" s="48">
        <f>0.02*AT6/4</f>
        <v>0.03</v>
      </c>
      <c r="AU9" s="48">
        <f>0.03*AU6/4</f>
        <v>3.7499999999999999E-2</v>
      </c>
      <c r="AV9" s="48">
        <f>AS9+AT9+AU9</f>
        <v>7.0000000000000007E-2</v>
      </c>
      <c r="AW9" s="48">
        <f>0.01*AW6/4</f>
        <v>2.5000000000000001E-3</v>
      </c>
      <c r="AX9" s="48">
        <f>0.02*AX6/4</f>
        <v>0.03</v>
      </c>
      <c r="AY9" s="48">
        <f>0.03*AY6/4</f>
        <v>3.7499999999999999E-2</v>
      </c>
      <c r="AZ9" s="48">
        <f>AW9+AX9+AY9</f>
        <v>7.0000000000000007E-2</v>
      </c>
      <c r="BA9" s="177"/>
      <c r="BB9" s="179"/>
      <c r="BC9" s="179"/>
    </row>
    <row r="12" spans="1:58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2"/>
  <sheetViews>
    <sheetView zoomScale="90" zoomScaleNormal="90" workbookViewId="0"/>
  </sheetViews>
  <sheetFormatPr defaultColWidth="8.88671875" defaultRowHeight="14.4"/>
  <cols>
    <col min="1" max="1" width="2.88671875" style="38" customWidth="1"/>
    <col min="2" max="2" width="3.10937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7" t="s">
        <v>17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8" t="s">
        <v>2</v>
      </c>
      <c r="AE3" s="208"/>
      <c r="AF3" s="208"/>
      <c r="AG3" s="208"/>
      <c r="AH3" s="208"/>
      <c r="AI3" s="208"/>
      <c r="AJ3" s="208"/>
      <c r="AK3" s="208"/>
      <c r="AL3" s="208"/>
      <c r="AM3" s="50"/>
      <c r="AN3" s="49"/>
      <c r="AO3" s="49"/>
      <c r="AP3" s="49"/>
      <c r="AQ3" s="49"/>
      <c r="AR3" s="208" t="s">
        <v>3</v>
      </c>
      <c r="AS3" s="208"/>
      <c r="AT3" s="208"/>
      <c r="AU3" s="208"/>
      <c r="AV3" s="208"/>
      <c r="AW3" s="208"/>
      <c r="AX3" s="208"/>
      <c r="AY3" s="208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140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6" ht="50.25" customHeight="1">
      <c r="A5" s="204" t="s">
        <v>141</v>
      </c>
      <c r="B5" s="204" t="s">
        <v>15</v>
      </c>
      <c r="C5" s="41" t="s">
        <v>55</v>
      </c>
      <c r="D5" s="42" t="s">
        <v>142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0</v>
      </c>
      <c r="BB5" s="184">
        <f>BC5*2</f>
        <v>0</v>
      </c>
      <c r="BC5" s="184">
        <f>H9+L9+P9+T9+X9+AB9+AF9+AJ9+AN9+AR9+AV9+AZ9</f>
        <v>0</v>
      </c>
    </row>
    <row r="6" spans="1:56" ht="60" customHeight="1">
      <c r="A6" s="204"/>
      <c r="B6" s="204"/>
      <c r="C6" s="43" t="s">
        <v>57</v>
      </c>
      <c r="D6" s="58" t="s">
        <v>143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176"/>
      <c r="BB6" s="184"/>
      <c r="BC6" s="184"/>
    </row>
    <row r="7" spans="1:56" ht="45" customHeight="1">
      <c r="A7" s="204"/>
      <c r="B7" s="204"/>
      <c r="C7" s="41" t="s">
        <v>59</v>
      </c>
      <c r="D7" s="46" t="s">
        <v>144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48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84"/>
      <c r="BC7" s="184"/>
    </row>
    <row r="8" spans="1:56" ht="62.25" customHeight="1">
      <c r="A8" s="204"/>
      <c r="B8" s="204"/>
      <c r="C8" s="41" t="s">
        <v>52</v>
      </c>
      <c r="D8" s="47">
        <v>20000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4"/>
      <c r="BC8" s="184"/>
    </row>
    <row r="9" spans="1:56" ht="89.25" customHeight="1">
      <c r="A9" s="204"/>
      <c r="B9" s="204"/>
      <c r="C9" s="41" t="s">
        <v>53</v>
      </c>
      <c r="D9" s="47" t="s">
        <v>145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77"/>
      <c r="BB9" s="184"/>
      <c r="BC9" s="184"/>
    </row>
    <row r="12" spans="1:56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2"/>
  <sheetViews>
    <sheetView topLeftCell="V5" zoomScale="110" zoomScaleNormal="110" workbookViewId="0">
      <selection activeCell="BD6" sqref="BD6:BF6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8" ht="18.75" customHeight="1">
      <c r="A1" s="39"/>
      <c r="B1" s="39"/>
    </row>
    <row r="2" spans="1:58" ht="25.5" customHeight="1">
      <c r="A2" s="205" t="s">
        <v>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</row>
    <row r="3" spans="1:58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8" t="s">
        <v>2</v>
      </c>
      <c r="AE3" s="208"/>
      <c r="AF3" s="208"/>
      <c r="AG3" s="208"/>
      <c r="AH3" s="208"/>
      <c r="AI3" s="208"/>
      <c r="AJ3" s="208"/>
      <c r="AK3" s="208"/>
      <c r="AL3" s="208"/>
      <c r="AM3" s="50"/>
      <c r="AN3" s="49"/>
      <c r="AO3" s="49"/>
      <c r="AP3" s="49"/>
      <c r="AQ3" s="49"/>
      <c r="AR3" s="208" t="s">
        <v>3</v>
      </c>
      <c r="AS3" s="208"/>
      <c r="AT3" s="208"/>
      <c r="AU3" s="208"/>
      <c r="AV3" s="208"/>
      <c r="AW3" s="208"/>
      <c r="AX3" s="208"/>
      <c r="AY3" s="208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7" t="s">
        <v>146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8" ht="50.25" customHeight="1">
      <c r="A5" s="204" t="s">
        <v>101</v>
      </c>
      <c r="B5" s="204" t="s">
        <v>15</v>
      </c>
      <c r="C5" s="41" t="s">
        <v>55</v>
      </c>
      <c r="D5" s="7" t="s">
        <v>147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24</v>
      </c>
      <c r="BB5" s="179">
        <f>BC5*2</f>
        <v>0.12</v>
      </c>
      <c r="BC5" s="179">
        <f>H9+L9+P9+T9+X9+AB9+AF9+AJ9+AN9+AR9+AV9+AZ9</f>
        <v>0.06</v>
      </c>
    </row>
    <row r="6" spans="1:58" ht="60" customHeight="1">
      <c r="A6" s="204"/>
      <c r="B6" s="204"/>
      <c r="C6" s="43" t="s">
        <v>57</v>
      </c>
      <c r="D6" s="58">
        <v>13159657038</v>
      </c>
      <c r="E6" s="64">
        <v>2</v>
      </c>
      <c r="F6" s="64">
        <v>0</v>
      </c>
      <c r="G6" s="64">
        <v>0</v>
      </c>
      <c r="H6" s="64">
        <f t="shared" ref="H6" si="0">SUM(E6:G6)</f>
        <v>2</v>
      </c>
      <c r="I6" s="64">
        <v>2</v>
      </c>
      <c r="J6" s="64">
        <v>0</v>
      </c>
      <c r="K6" s="64">
        <v>0</v>
      </c>
      <c r="L6" s="64">
        <f>SUM(I6:K6)</f>
        <v>2</v>
      </c>
      <c r="M6" s="64">
        <v>2</v>
      </c>
      <c r="N6" s="64">
        <v>0</v>
      </c>
      <c r="O6" s="64">
        <v>0</v>
      </c>
      <c r="P6" s="64">
        <f t="shared" ref="P6" si="1">SUM(M6:O6)</f>
        <v>2</v>
      </c>
      <c r="Q6" s="64">
        <v>2</v>
      </c>
      <c r="R6" s="64">
        <v>0</v>
      </c>
      <c r="S6" s="64">
        <v>0</v>
      </c>
      <c r="T6" s="64">
        <f t="shared" ref="T6" si="2">SUM(Q6:S6)</f>
        <v>2</v>
      </c>
      <c r="U6" s="64">
        <v>2</v>
      </c>
      <c r="V6" s="64">
        <v>0</v>
      </c>
      <c r="W6" s="64">
        <v>0</v>
      </c>
      <c r="X6" s="64">
        <f t="shared" ref="X6" si="3">SUM(U6:W6)</f>
        <v>2</v>
      </c>
      <c r="Y6" s="64">
        <v>2</v>
      </c>
      <c r="Z6" s="64">
        <v>0</v>
      </c>
      <c r="AA6" s="64">
        <v>0</v>
      </c>
      <c r="AB6" s="64">
        <f t="shared" ref="AB6" si="4">SUM(Y6:AA6)</f>
        <v>2</v>
      </c>
      <c r="AC6" s="64">
        <v>2</v>
      </c>
      <c r="AD6" s="64">
        <v>0</v>
      </c>
      <c r="AE6" s="64">
        <v>0</v>
      </c>
      <c r="AF6" s="64">
        <f t="shared" ref="AF6" si="5">SUM(AC6:AE6)</f>
        <v>2</v>
      </c>
      <c r="AG6" s="64">
        <v>2</v>
      </c>
      <c r="AH6" s="64">
        <v>0</v>
      </c>
      <c r="AI6" s="64">
        <v>0</v>
      </c>
      <c r="AJ6" s="64">
        <f t="shared" ref="AJ6" si="6">SUM(AG6:AI6)</f>
        <v>2</v>
      </c>
      <c r="AK6" s="64">
        <v>2</v>
      </c>
      <c r="AL6" s="64">
        <v>0</v>
      </c>
      <c r="AM6" s="64">
        <v>0</v>
      </c>
      <c r="AN6" s="64">
        <f t="shared" ref="AN6" si="7">SUM(AK6:AM6)</f>
        <v>2</v>
      </c>
      <c r="AO6" s="64">
        <v>2</v>
      </c>
      <c r="AP6" s="64">
        <v>0</v>
      </c>
      <c r="AQ6" s="64">
        <v>0</v>
      </c>
      <c r="AR6" s="64">
        <f t="shared" ref="AR6" si="8">SUM(AO6:AQ6)</f>
        <v>2</v>
      </c>
      <c r="AS6" s="64">
        <v>2</v>
      </c>
      <c r="AT6" s="64">
        <v>0</v>
      </c>
      <c r="AU6" s="64">
        <v>0</v>
      </c>
      <c r="AV6" s="64">
        <f t="shared" ref="AV6" si="9">SUM(AS6:AU6)</f>
        <v>2</v>
      </c>
      <c r="AW6" s="64">
        <v>2</v>
      </c>
      <c r="AX6" s="64">
        <v>0</v>
      </c>
      <c r="AY6" s="64">
        <v>0</v>
      </c>
      <c r="AZ6" s="64">
        <f t="shared" ref="AZ6" si="10">SUM(AW6:AY6)</f>
        <v>2</v>
      </c>
      <c r="BA6" s="176"/>
      <c r="BB6" s="179"/>
      <c r="BC6" s="179"/>
      <c r="BD6" s="38">
        <f>E6+I6+M6+Q6+U6+Y6+AC6+AG6+AK6+AO6+AS6+AW6</f>
        <v>24</v>
      </c>
      <c r="BE6" s="38">
        <f t="shared" ref="BE6:BF6" si="11">F6+J6+N6+R6+V6+Z6+AD6+AH6+AL6+AP6+AT6+AX6</f>
        <v>0</v>
      </c>
      <c r="BF6" s="38">
        <f t="shared" si="11"/>
        <v>0</v>
      </c>
    </row>
    <row r="7" spans="1:58" ht="45" customHeight="1">
      <c r="A7" s="204"/>
      <c r="B7" s="204"/>
      <c r="C7" s="41" t="s">
        <v>59</v>
      </c>
      <c r="D7" s="46"/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48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79"/>
      <c r="BC7" s="179"/>
    </row>
    <row r="8" spans="1:58" ht="62.25" customHeight="1">
      <c r="A8" s="204"/>
      <c r="B8" s="204"/>
      <c r="C8" s="41" t="s">
        <v>52</v>
      </c>
      <c r="D8" s="47"/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79"/>
      <c r="BC8" s="179"/>
    </row>
    <row r="9" spans="1:58" ht="89.25" customHeight="1">
      <c r="A9" s="204"/>
      <c r="B9" s="204"/>
      <c r="C9" s="41" t="s">
        <v>53</v>
      </c>
      <c r="D9" s="47"/>
      <c r="E9" s="48">
        <f>0.01*E6/4</f>
        <v>5.0000000000000001E-3</v>
      </c>
      <c r="F9" s="48">
        <f>0.02*F6/4</f>
        <v>0</v>
      </c>
      <c r="G9" s="48">
        <f>0.03*G6/4</f>
        <v>0</v>
      </c>
      <c r="H9" s="48">
        <f>E9+F9+G9</f>
        <v>5.0000000000000001E-3</v>
      </c>
      <c r="I9" s="48">
        <f>0.01*I6/4</f>
        <v>5.0000000000000001E-3</v>
      </c>
      <c r="J9" s="48">
        <f>0.02*J6/4</f>
        <v>0</v>
      </c>
      <c r="K9" s="48">
        <f>0.03*K6/4</f>
        <v>0</v>
      </c>
      <c r="L9" s="48">
        <f>I9+J9+K9</f>
        <v>5.0000000000000001E-3</v>
      </c>
      <c r="M9" s="48">
        <f>0.01*M6/4</f>
        <v>5.0000000000000001E-3</v>
      </c>
      <c r="N9" s="48">
        <f>0.02*N6/4</f>
        <v>0</v>
      </c>
      <c r="O9" s="48">
        <f>0.03*O6/4</f>
        <v>0</v>
      </c>
      <c r="P9" s="48">
        <f>M9+N9+O9</f>
        <v>5.0000000000000001E-3</v>
      </c>
      <c r="Q9" s="48">
        <f>0.01*Q6/4</f>
        <v>5.0000000000000001E-3</v>
      </c>
      <c r="R9" s="48">
        <f>0.02*R6/4</f>
        <v>0</v>
      </c>
      <c r="S9" s="48">
        <f>0.03*S6/4</f>
        <v>0</v>
      </c>
      <c r="T9" s="48">
        <f>Q9+R9+S9</f>
        <v>5.0000000000000001E-3</v>
      </c>
      <c r="U9" s="48">
        <f>0.01*U6/4</f>
        <v>5.0000000000000001E-3</v>
      </c>
      <c r="V9" s="48">
        <f>0.02*V6/4</f>
        <v>0</v>
      </c>
      <c r="W9" s="48">
        <f>0.03*W6/4</f>
        <v>0</v>
      </c>
      <c r="X9" s="48">
        <f>U9+V9+W9</f>
        <v>5.0000000000000001E-3</v>
      </c>
      <c r="Y9" s="48">
        <f>0.01*Y6/4</f>
        <v>5.0000000000000001E-3</v>
      </c>
      <c r="Z9" s="48">
        <f>0.02*Z6/4</f>
        <v>0</v>
      </c>
      <c r="AA9" s="48">
        <f>0.03*AA6/4</f>
        <v>0</v>
      </c>
      <c r="AB9" s="48">
        <f>Y9+Z9+AA9</f>
        <v>5.0000000000000001E-3</v>
      </c>
      <c r="AC9" s="48">
        <f>0.01*AC6/4</f>
        <v>5.0000000000000001E-3</v>
      </c>
      <c r="AD9" s="48">
        <f>0.02*AD6/4</f>
        <v>0</v>
      </c>
      <c r="AE9" s="48">
        <f>0.03*AE6/4</f>
        <v>0</v>
      </c>
      <c r="AF9" s="48">
        <f>AC9+AD9+AE9</f>
        <v>5.0000000000000001E-3</v>
      </c>
      <c r="AG9" s="48">
        <f>0.01*AG6/4</f>
        <v>5.0000000000000001E-3</v>
      </c>
      <c r="AH9" s="48">
        <f>0.02*AH6/4</f>
        <v>0</v>
      </c>
      <c r="AI9" s="48">
        <f>0.03*AI6/4</f>
        <v>0</v>
      </c>
      <c r="AJ9" s="48">
        <f>AG9+AH9+AI9</f>
        <v>5.0000000000000001E-3</v>
      </c>
      <c r="AK9" s="48">
        <f>0.01*AK6/4</f>
        <v>5.0000000000000001E-3</v>
      </c>
      <c r="AL9" s="48">
        <f>0.02*AL6/4</f>
        <v>0</v>
      </c>
      <c r="AM9" s="48">
        <f>0.03*AM6/4</f>
        <v>0</v>
      </c>
      <c r="AN9" s="48">
        <f>AK9+AL9+AM9</f>
        <v>5.0000000000000001E-3</v>
      </c>
      <c r="AO9" s="48">
        <f>0.01*AO6/4</f>
        <v>5.0000000000000001E-3</v>
      </c>
      <c r="AP9" s="48">
        <f>0.02*AP6/4</f>
        <v>0</v>
      </c>
      <c r="AQ9" s="48">
        <f>0.03*AQ6/4</f>
        <v>0</v>
      </c>
      <c r="AR9" s="48">
        <f>AO9+AP9+AQ9</f>
        <v>5.0000000000000001E-3</v>
      </c>
      <c r="AS9" s="48">
        <f>0.01*AS6/4</f>
        <v>5.0000000000000001E-3</v>
      </c>
      <c r="AT9" s="48">
        <f>0.02*AT6/4</f>
        <v>0</v>
      </c>
      <c r="AU9" s="48">
        <f>0.03*AU6/4</f>
        <v>0</v>
      </c>
      <c r="AV9" s="48">
        <f>AS9+AT9+AU9</f>
        <v>5.0000000000000001E-3</v>
      </c>
      <c r="AW9" s="48">
        <f>0.01*AW6/4</f>
        <v>5.0000000000000001E-3</v>
      </c>
      <c r="AX9" s="48">
        <f>0.02*AX6/4</f>
        <v>0</v>
      </c>
      <c r="AY9" s="48">
        <f>0.03*AY6/4</f>
        <v>0</v>
      </c>
      <c r="AZ9" s="48">
        <f>AW9+AX9+AY9</f>
        <v>5.0000000000000001E-3</v>
      </c>
      <c r="BA9" s="177"/>
      <c r="BB9" s="179"/>
      <c r="BC9" s="179"/>
    </row>
    <row r="12" spans="1:58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2"/>
  <sheetViews>
    <sheetView topLeftCell="Z1" zoomScaleNormal="100" workbookViewId="0">
      <selection activeCell="BD6" sqref="BD6:BF6"/>
    </sheetView>
  </sheetViews>
  <sheetFormatPr defaultColWidth="8.88671875" defaultRowHeight="14.4"/>
  <cols>
    <col min="1" max="1" width="2.88671875" style="38" customWidth="1"/>
    <col min="2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8" ht="18.75" customHeight="1">
      <c r="A1" s="39"/>
      <c r="B1" s="39"/>
    </row>
    <row r="2" spans="1:58" ht="25.5" customHeight="1">
      <c r="A2" s="205" t="s">
        <v>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</row>
    <row r="3" spans="1:58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8" t="s">
        <v>2</v>
      </c>
      <c r="AE3" s="208"/>
      <c r="AF3" s="208"/>
      <c r="AG3" s="208"/>
      <c r="AH3" s="208"/>
      <c r="AI3" s="208"/>
      <c r="AJ3" s="208"/>
      <c r="AK3" s="208"/>
      <c r="AL3" s="208"/>
      <c r="AM3" s="50"/>
      <c r="AN3" s="49"/>
      <c r="AO3" s="49"/>
      <c r="AP3" s="49"/>
      <c r="AQ3" s="49"/>
      <c r="AR3" s="208" t="s">
        <v>3</v>
      </c>
      <c r="AS3" s="208"/>
      <c r="AT3" s="208"/>
      <c r="AU3" s="208"/>
      <c r="AV3" s="208"/>
      <c r="AW3" s="208"/>
      <c r="AX3" s="208"/>
      <c r="AY3" s="208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41" t="s">
        <v>148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8" ht="50.25" customHeight="1">
      <c r="A5" s="204" t="s">
        <v>149</v>
      </c>
      <c r="B5" s="204" t="s">
        <v>15</v>
      </c>
      <c r="C5" s="41" t="s">
        <v>55</v>
      </c>
      <c r="D5" s="42" t="s">
        <v>150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33</v>
      </c>
      <c r="BB5" s="179">
        <f>BC5*2</f>
        <v>0.26</v>
      </c>
      <c r="BC5" s="179">
        <f>H9+L9+P9+T9+X9+AB9+AF9+AJ9+AN9+AR9+AV9+AZ9</f>
        <v>0.13</v>
      </c>
    </row>
    <row r="6" spans="1:58" ht="60" customHeight="1">
      <c r="A6" s="204"/>
      <c r="B6" s="204"/>
      <c r="C6" s="43" t="s">
        <v>57</v>
      </c>
      <c r="D6" s="58" t="s">
        <v>151</v>
      </c>
      <c r="E6" s="64">
        <v>0</v>
      </c>
      <c r="F6" s="64">
        <v>0</v>
      </c>
      <c r="G6" s="64">
        <v>0</v>
      </c>
      <c r="H6" s="64">
        <f>SUM(E6:G6)</f>
        <v>0</v>
      </c>
      <c r="I6" s="64">
        <v>0</v>
      </c>
      <c r="J6" s="64">
        <v>0</v>
      </c>
      <c r="K6" s="64">
        <v>0</v>
      </c>
      <c r="L6" s="64">
        <f>SUM(I6:K6)</f>
        <v>0</v>
      </c>
      <c r="M6" s="64">
        <v>0</v>
      </c>
      <c r="N6" s="64">
        <v>0</v>
      </c>
      <c r="O6" s="64">
        <v>0</v>
      </c>
      <c r="P6" s="64">
        <f>SUM(M6:O6)</f>
        <v>0</v>
      </c>
      <c r="Q6" s="64">
        <v>0</v>
      </c>
      <c r="R6" s="64">
        <v>0</v>
      </c>
      <c r="S6" s="64">
        <v>0</v>
      </c>
      <c r="T6" s="64">
        <f>SUM(Q6:S6)</f>
        <v>0</v>
      </c>
      <c r="U6" s="64">
        <v>0</v>
      </c>
      <c r="V6" s="64">
        <v>1</v>
      </c>
      <c r="W6" s="64">
        <v>0</v>
      </c>
      <c r="X6" s="64">
        <f>SUM(U6:W6)</f>
        <v>1</v>
      </c>
      <c r="Y6" s="64">
        <v>3</v>
      </c>
      <c r="Z6" s="64">
        <v>1</v>
      </c>
      <c r="AA6" s="64">
        <v>1</v>
      </c>
      <c r="AB6" s="64">
        <f>SUM(Y6:AA6)</f>
        <v>5</v>
      </c>
      <c r="AC6" s="64">
        <v>3</v>
      </c>
      <c r="AD6" s="64">
        <v>1</v>
      </c>
      <c r="AE6" s="64">
        <v>1</v>
      </c>
      <c r="AF6" s="64">
        <f>SUM(AC6:AE6)</f>
        <v>5</v>
      </c>
      <c r="AG6" s="64">
        <v>3</v>
      </c>
      <c r="AH6" s="64">
        <v>1</v>
      </c>
      <c r="AI6" s="64">
        <v>1</v>
      </c>
      <c r="AJ6" s="64">
        <f>SUM(AG6:AI6)</f>
        <v>5</v>
      </c>
      <c r="AK6" s="64">
        <v>3</v>
      </c>
      <c r="AL6" s="64">
        <v>1</v>
      </c>
      <c r="AM6" s="64">
        <v>1</v>
      </c>
      <c r="AN6" s="64">
        <f>SUM(AK6:AM6)</f>
        <v>5</v>
      </c>
      <c r="AO6" s="64">
        <v>3</v>
      </c>
      <c r="AP6" s="64">
        <v>0</v>
      </c>
      <c r="AQ6" s="64">
        <v>1</v>
      </c>
      <c r="AR6" s="64">
        <f>SUM(AO6:AQ6)</f>
        <v>4</v>
      </c>
      <c r="AS6" s="64">
        <v>3</v>
      </c>
      <c r="AT6" s="64">
        <v>0</v>
      </c>
      <c r="AU6" s="64">
        <v>1</v>
      </c>
      <c r="AV6" s="64">
        <f t="shared" ref="AV6" si="0">SUM(AS6:AU6)</f>
        <v>4</v>
      </c>
      <c r="AW6" s="64">
        <v>3</v>
      </c>
      <c r="AX6" s="64">
        <v>0</v>
      </c>
      <c r="AY6" s="64">
        <v>1</v>
      </c>
      <c r="AZ6" s="64">
        <f t="shared" ref="AZ6" si="1">SUM(AW6:AY6)</f>
        <v>4</v>
      </c>
      <c r="BA6" s="176"/>
      <c r="BB6" s="179"/>
      <c r="BC6" s="179"/>
      <c r="BD6" s="38">
        <f>E6+I6+M6+Q6+U6+Y6+AC6+AG6+AK6+AO6+AS6+AW6</f>
        <v>21</v>
      </c>
      <c r="BE6" s="38">
        <f t="shared" ref="BE6:BF6" si="2">F6+J6+N6+R6+V6+Z6+AD6+AH6+AL6+AP6+AT6+AX6</f>
        <v>5</v>
      </c>
      <c r="BF6" s="38">
        <f t="shared" si="2"/>
        <v>7</v>
      </c>
    </row>
    <row r="7" spans="1:58" ht="45" customHeight="1">
      <c r="A7" s="204"/>
      <c r="B7" s="204"/>
      <c r="C7" s="41" t="s">
        <v>59</v>
      </c>
      <c r="D7" s="46" t="s">
        <v>152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48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79"/>
      <c r="BC7" s="179"/>
    </row>
    <row r="8" spans="1:58" ht="62.25" customHeight="1">
      <c r="A8" s="204"/>
      <c r="B8" s="204"/>
      <c r="C8" s="41" t="s">
        <v>52</v>
      </c>
      <c r="D8" s="47">
        <v>400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79"/>
      <c r="BC8" s="179"/>
    </row>
    <row r="9" spans="1:58" ht="89.25" customHeight="1">
      <c r="A9" s="204"/>
      <c r="B9" s="204"/>
      <c r="C9" s="41" t="s">
        <v>53</v>
      </c>
      <c r="D9" s="47" t="s">
        <v>153</v>
      </c>
      <c r="E9" s="48">
        <f>0.01*E6/4</f>
        <v>0</v>
      </c>
      <c r="F9" s="48">
        <f>0.02*F6/4</f>
        <v>0</v>
      </c>
      <c r="G9" s="48">
        <f>0.03*G6/4</f>
        <v>0</v>
      </c>
      <c r="H9" s="48">
        <f>E9+F9+G9</f>
        <v>0</v>
      </c>
      <c r="I9" s="48">
        <f>0.01*I6/4</f>
        <v>0</v>
      </c>
      <c r="J9" s="48">
        <f>0.02*J6/4</f>
        <v>0</v>
      </c>
      <c r="K9" s="48">
        <f>0.03*K6/4</f>
        <v>0</v>
      </c>
      <c r="L9" s="48">
        <f>I9+J9+K9</f>
        <v>0</v>
      </c>
      <c r="M9" s="48">
        <f>0.01*M6/4</f>
        <v>0</v>
      </c>
      <c r="N9" s="48">
        <f>0.02*N6/4</f>
        <v>0</v>
      </c>
      <c r="O9" s="48">
        <f>0.03*O6/4</f>
        <v>0</v>
      </c>
      <c r="P9" s="48">
        <f>M9+N9+O9</f>
        <v>0</v>
      </c>
      <c r="Q9" s="48">
        <f>0.01*Q6/4</f>
        <v>0</v>
      </c>
      <c r="R9" s="48">
        <f>0.02*R6/4</f>
        <v>0</v>
      </c>
      <c r="S9" s="48">
        <f>0.03*S6/4</f>
        <v>0</v>
      </c>
      <c r="T9" s="48">
        <f>Q9+R9+S9</f>
        <v>0</v>
      </c>
      <c r="U9" s="48">
        <f>0.01*U6/4</f>
        <v>0</v>
      </c>
      <c r="V9" s="48">
        <f>0.02*V6/4</f>
        <v>5.0000000000000001E-3</v>
      </c>
      <c r="W9" s="48">
        <f>0.03*W6/4</f>
        <v>0</v>
      </c>
      <c r="X9" s="48">
        <f>U9+V9+W9</f>
        <v>5.0000000000000001E-3</v>
      </c>
      <c r="Y9" s="48">
        <f>0.01*Y6/4</f>
        <v>7.4999999999999997E-3</v>
      </c>
      <c r="Z9" s="48">
        <f>0.02*Z6/4</f>
        <v>5.0000000000000001E-3</v>
      </c>
      <c r="AA9" s="48">
        <f>0.03*AA6/4</f>
        <v>7.4999999999999997E-3</v>
      </c>
      <c r="AB9" s="48">
        <f>Y9+Z9+AA9</f>
        <v>0.02</v>
      </c>
      <c r="AC9" s="48">
        <f>0.01*AC6/4</f>
        <v>7.4999999999999997E-3</v>
      </c>
      <c r="AD9" s="48">
        <f>0.02*AD6/4</f>
        <v>5.0000000000000001E-3</v>
      </c>
      <c r="AE9" s="48">
        <f>0.03*AE6/4</f>
        <v>7.4999999999999997E-3</v>
      </c>
      <c r="AF9" s="48">
        <f>AC9+AD9+AE9</f>
        <v>0.02</v>
      </c>
      <c r="AG9" s="48">
        <f>0.01*AG6/4</f>
        <v>7.4999999999999997E-3</v>
      </c>
      <c r="AH9" s="48">
        <f>0.02*AH6/4</f>
        <v>5.0000000000000001E-3</v>
      </c>
      <c r="AI9" s="48">
        <f>0.03*AI6/4</f>
        <v>7.4999999999999997E-3</v>
      </c>
      <c r="AJ9" s="48">
        <f>AG9+AH9+AI9</f>
        <v>0.02</v>
      </c>
      <c r="AK9" s="48">
        <f>0.01*AK6/4</f>
        <v>7.4999999999999997E-3</v>
      </c>
      <c r="AL9" s="48">
        <f>0.02*AL6/4</f>
        <v>5.0000000000000001E-3</v>
      </c>
      <c r="AM9" s="48">
        <f>0.03*AM6/4</f>
        <v>7.4999999999999997E-3</v>
      </c>
      <c r="AN9" s="48">
        <f>AK9+AL9+AM9</f>
        <v>0.02</v>
      </c>
      <c r="AO9" s="48">
        <f>0.01*AO6/4</f>
        <v>7.4999999999999997E-3</v>
      </c>
      <c r="AP9" s="48">
        <f>0.02*AP6/4</f>
        <v>0</v>
      </c>
      <c r="AQ9" s="48">
        <f>0.03*AQ6/4</f>
        <v>7.4999999999999997E-3</v>
      </c>
      <c r="AR9" s="48">
        <f>AO9+AP9+AQ9</f>
        <v>1.4999999999999999E-2</v>
      </c>
      <c r="AS9" s="48">
        <f>0.01*AS6/4</f>
        <v>7.4999999999999997E-3</v>
      </c>
      <c r="AT9" s="48">
        <f>0.02*AT6/4</f>
        <v>0</v>
      </c>
      <c r="AU9" s="48">
        <f>0.03*AU6/4</f>
        <v>7.4999999999999997E-3</v>
      </c>
      <c r="AV9" s="48">
        <f>AS9+AT9+AU9</f>
        <v>1.4999999999999999E-2</v>
      </c>
      <c r="AW9" s="48">
        <f>0.01*AW6/4</f>
        <v>7.4999999999999997E-3</v>
      </c>
      <c r="AX9" s="48">
        <f>0.02*AX6/4</f>
        <v>0</v>
      </c>
      <c r="AY9" s="48">
        <f>0.03*AY6/4</f>
        <v>7.4999999999999997E-3</v>
      </c>
      <c r="AZ9" s="48">
        <f>AW9+AX9+AY9</f>
        <v>1.4999999999999999E-2</v>
      </c>
      <c r="BA9" s="177"/>
      <c r="BB9" s="179"/>
      <c r="BC9" s="179"/>
    </row>
    <row r="12" spans="1:58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"/>
  <sheetViews>
    <sheetView topLeftCell="A7" zoomScaleNormal="100" workbookViewId="0">
      <selection activeCell="H9" sqref="H9"/>
    </sheetView>
  </sheetViews>
  <sheetFormatPr defaultColWidth="8.88671875" defaultRowHeight="14.4"/>
  <cols>
    <col min="1" max="1" width="2.88671875" style="38" customWidth="1"/>
    <col min="2" max="2" width="3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8" ht="18.75" customHeight="1">
      <c r="A1" s="39"/>
      <c r="B1" s="39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/>
    <row r="4" spans="1:58" ht="66.75" customHeight="1">
      <c r="A4" s="41" t="s">
        <v>4</v>
      </c>
      <c r="B4" s="41" t="s">
        <v>5</v>
      </c>
      <c r="C4" s="41" t="s">
        <v>18</v>
      </c>
      <c r="D4" s="41" t="s">
        <v>154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8" ht="50.25" customHeight="1">
      <c r="A5" s="204" t="s">
        <v>155</v>
      </c>
      <c r="B5" s="204" t="s">
        <v>15</v>
      </c>
      <c r="C5" s="41" t="s">
        <v>55</v>
      </c>
      <c r="D5" s="42" t="s">
        <v>156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41</v>
      </c>
      <c r="BB5" s="184">
        <f>BC5*2</f>
        <v>0.20499999999999999</v>
      </c>
      <c r="BC5" s="184">
        <f>H9+L9+P9+T9+X9+AB9+AF9+AJ9+AN9+AR9+AV9+AZ9</f>
        <v>0.10249999999999999</v>
      </c>
    </row>
    <row r="6" spans="1:58" ht="60" customHeight="1">
      <c r="A6" s="204"/>
      <c r="B6" s="204"/>
      <c r="C6" s="43" t="s">
        <v>57</v>
      </c>
      <c r="D6" s="58" t="s">
        <v>157</v>
      </c>
      <c r="E6" s="64">
        <v>5</v>
      </c>
      <c r="F6" s="64">
        <v>0</v>
      </c>
      <c r="G6" s="64">
        <v>0</v>
      </c>
      <c r="H6" s="64">
        <f>SUM(E6:G6)</f>
        <v>5</v>
      </c>
      <c r="I6" s="64">
        <v>5</v>
      </c>
      <c r="J6" s="64">
        <v>0</v>
      </c>
      <c r="K6" s="64">
        <v>0</v>
      </c>
      <c r="L6" s="64">
        <f>SUM(I6:K6)</f>
        <v>5</v>
      </c>
      <c r="M6" s="64">
        <v>5</v>
      </c>
      <c r="N6" s="64">
        <v>0</v>
      </c>
      <c r="O6" s="64">
        <v>0</v>
      </c>
      <c r="P6" s="64">
        <f>SUM(M6:O6)</f>
        <v>5</v>
      </c>
      <c r="Q6" s="64">
        <v>5</v>
      </c>
      <c r="R6" s="64">
        <v>0</v>
      </c>
      <c r="S6" s="64">
        <v>0</v>
      </c>
      <c r="T6" s="64">
        <f>SUM(Q6:S6)</f>
        <v>5</v>
      </c>
      <c r="U6" s="64">
        <v>4</v>
      </c>
      <c r="V6" s="64">
        <v>0</v>
      </c>
      <c r="W6" s="64">
        <v>0</v>
      </c>
      <c r="X6" s="64">
        <f>SUM(U6:W6)</f>
        <v>4</v>
      </c>
      <c r="Y6" s="64">
        <v>3</v>
      </c>
      <c r="Z6" s="64">
        <v>0</v>
      </c>
      <c r="AA6" s="64">
        <v>0</v>
      </c>
      <c r="AB6" s="64">
        <f>SUM(Y6:AA6)</f>
        <v>3</v>
      </c>
      <c r="AC6" s="64">
        <v>3</v>
      </c>
      <c r="AD6" s="64">
        <v>0</v>
      </c>
      <c r="AE6" s="64">
        <v>0</v>
      </c>
      <c r="AF6" s="64">
        <f>SUM(AC6:AE6)</f>
        <v>3</v>
      </c>
      <c r="AG6" s="64">
        <v>3</v>
      </c>
      <c r="AH6" s="64">
        <v>0</v>
      </c>
      <c r="AI6" s="64">
        <v>0</v>
      </c>
      <c r="AJ6" s="64">
        <f>SUM(AG6:AI6)</f>
        <v>3</v>
      </c>
      <c r="AK6" s="64">
        <v>2</v>
      </c>
      <c r="AL6" s="64">
        <v>0</v>
      </c>
      <c r="AM6" s="64">
        <v>0</v>
      </c>
      <c r="AN6" s="64">
        <f>SUM(AK6:AM6)</f>
        <v>2</v>
      </c>
      <c r="AO6" s="64">
        <v>2</v>
      </c>
      <c r="AP6" s="64">
        <v>0</v>
      </c>
      <c r="AQ6" s="64">
        <v>0</v>
      </c>
      <c r="AR6" s="64">
        <f>SUM(AO6:AQ6)</f>
        <v>2</v>
      </c>
      <c r="AS6" s="64">
        <v>2</v>
      </c>
      <c r="AT6" s="64">
        <v>0</v>
      </c>
      <c r="AU6" s="64">
        <v>0</v>
      </c>
      <c r="AV6" s="64">
        <f>SUM(AS6:AU6)</f>
        <v>2</v>
      </c>
      <c r="AW6" s="64">
        <v>2</v>
      </c>
      <c r="AX6" s="64">
        <v>0</v>
      </c>
      <c r="AY6" s="64">
        <v>0</v>
      </c>
      <c r="AZ6" s="64">
        <f>SUM(AW6:AY6)</f>
        <v>2</v>
      </c>
      <c r="BA6" s="176"/>
      <c r="BB6" s="184"/>
      <c r="BC6" s="184"/>
      <c r="BD6" s="38">
        <f>E6+I6+M6+Q6+U6+Y6+AC6+AG6+AK6+AO6+AS6+AW6</f>
        <v>41</v>
      </c>
      <c r="BE6" s="38">
        <f t="shared" ref="BE6:BF6" si="0">F6+J6+N6+R6+V6+Z6+AD6+AH6+AL6+AP6+AT6+AX6</f>
        <v>0</v>
      </c>
      <c r="BF6" s="38">
        <f t="shared" si="0"/>
        <v>0</v>
      </c>
    </row>
    <row r="7" spans="1:58" ht="45" customHeight="1">
      <c r="A7" s="204"/>
      <c r="B7" s="204"/>
      <c r="C7" s="41" t="s">
        <v>59</v>
      </c>
      <c r="D7" s="46" t="s">
        <v>158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48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84"/>
      <c r="BC7" s="184"/>
    </row>
    <row r="8" spans="1:58" ht="62.25" customHeight="1">
      <c r="A8" s="204"/>
      <c r="B8" s="204"/>
      <c r="C8" s="41" t="s">
        <v>52</v>
      </c>
      <c r="D8" s="47" t="s">
        <v>159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4"/>
      <c r="BC8" s="184"/>
    </row>
    <row r="9" spans="1:58" ht="89.25" customHeight="1">
      <c r="A9" s="204"/>
      <c r="B9" s="204"/>
      <c r="C9" s="41" t="s">
        <v>53</v>
      </c>
      <c r="D9" s="47" t="s">
        <v>160</v>
      </c>
      <c r="E9" s="48">
        <f>0.01*E6/4</f>
        <v>1.2500000000000001E-2</v>
      </c>
      <c r="F9" s="48">
        <f>0.02*F6/4</f>
        <v>0</v>
      </c>
      <c r="G9" s="48">
        <f>0.03*G6/4</f>
        <v>0</v>
      </c>
      <c r="H9" s="48">
        <f>E9+F9+G9</f>
        <v>1.2500000000000001E-2</v>
      </c>
      <c r="I9" s="48">
        <f>0.01*I6/4</f>
        <v>1.2500000000000001E-2</v>
      </c>
      <c r="J9" s="48">
        <f>0.02*J6/4</f>
        <v>0</v>
      </c>
      <c r="K9" s="48">
        <f>0.03*K6/4</f>
        <v>0</v>
      </c>
      <c r="L9" s="48">
        <f>I9+J9+K9</f>
        <v>1.2500000000000001E-2</v>
      </c>
      <c r="M9" s="48">
        <f>0.01*M6/4</f>
        <v>1.2500000000000001E-2</v>
      </c>
      <c r="N9" s="48">
        <f>0.02*N6/4</f>
        <v>0</v>
      </c>
      <c r="O9" s="48">
        <f>0.03*O6/4</f>
        <v>0</v>
      </c>
      <c r="P9" s="48">
        <f>M9+N9+O9</f>
        <v>1.2500000000000001E-2</v>
      </c>
      <c r="Q9" s="48">
        <f>0.01*Q6/4</f>
        <v>1.2500000000000001E-2</v>
      </c>
      <c r="R9" s="48">
        <f>0.02*R6/4</f>
        <v>0</v>
      </c>
      <c r="S9" s="48">
        <f>0.03*S6/4</f>
        <v>0</v>
      </c>
      <c r="T9" s="48">
        <f>Q9+R9+S9</f>
        <v>1.2500000000000001E-2</v>
      </c>
      <c r="U9" s="48">
        <f>0.01*U6/4</f>
        <v>0.01</v>
      </c>
      <c r="V9" s="48">
        <f>0.02*V6/4</f>
        <v>0</v>
      </c>
      <c r="W9" s="48">
        <f>0.03*W6/4</f>
        <v>0</v>
      </c>
      <c r="X9" s="48">
        <f>U9+V9+W9</f>
        <v>0.01</v>
      </c>
      <c r="Y9" s="48">
        <f>0.01*Y6/4</f>
        <v>7.4999999999999997E-3</v>
      </c>
      <c r="Z9" s="48">
        <f>0.02*Z6/4</f>
        <v>0</v>
      </c>
      <c r="AA9" s="48">
        <f>0.03*AA6/4</f>
        <v>0</v>
      </c>
      <c r="AB9" s="48">
        <f>Y9+Z9+AA9</f>
        <v>7.4999999999999997E-3</v>
      </c>
      <c r="AC9" s="48">
        <f>0.01*AC6/4</f>
        <v>7.4999999999999997E-3</v>
      </c>
      <c r="AD9" s="48">
        <f>0.02*AD6/4</f>
        <v>0</v>
      </c>
      <c r="AE9" s="48">
        <f>0.03*AE6/4</f>
        <v>0</v>
      </c>
      <c r="AF9" s="48">
        <f>AC9+AD9+AE9</f>
        <v>7.4999999999999997E-3</v>
      </c>
      <c r="AG9" s="48">
        <f>0.01*AG6/4</f>
        <v>7.4999999999999997E-3</v>
      </c>
      <c r="AH9" s="48">
        <f>0.02*AH6/4</f>
        <v>0</v>
      </c>
      <c r="AI9" s="48">
        <f>0.03*AI6/4</f>
        <v>0</v>
      </c>
      <c r="AJ9" s="48">
        <f>AG9+AH9+AI9</f>
        <v>7.4999999999999997E-3</v>
      </c>
      <c r="AK9" s="48">
        <f>0.01*AK6/4</f>
        <v>5.0000000000000001E-3</v>
      </c>
      <c r="AL9" s="48">
        <f>0.02*AL6/4</f>
        <v>0</v>
      </c>
      <c r="AM9" s="48">
        <f>0.03*AM6/4</f>
        <v>0</v>
      </c>
      <c r="AN9" s="48">
        <f>AK9+AL9+AM9</f>
        <v>5.0000000000000001E-3</v>
      </c>
      <c r="AO9" s="48">
        <f>0.01*AO6/4</f>
        <v>5.0000000000000001E-3</v>
      </c>
      <c r="AP9" s="48">
        <f>0.02*AP6/4</f>
        <v>0</v>
      </c>
      <c r="AQ9" s="48">
        <f>0.03*AQ6/4</f>
        <v>0</v>
      </c>
      <c r="AR9" s="48">
        <f>AO9+AP9+AQ9</f>
        <v>5.0000000000000001E-3</v>
      </c>
      <c r="AS9" s="48">
        <f>0.01*AS6/4</f>
        <v>5.0000000000000001E-3</v>
      </c>
      <c r="AT9" s="48">
        <f>0.02*AT6/4</f>
        <v>0</v>
      </c>
      <c r="AU9" s="48">
        <f>0.03*AU6/4</f>
        <v>0</v>
      </c>
      <c r="AV9" s="48">
        <f>AS9+AT9+AU9</f>
        <v>5.0000000000000001E-3</v>
      </c>
      <c r="AW9" s="48">
        <f>0.01*AW6/4</f>
        <v>5.0000000000000001E-3</v>
      </c>
      <c r="AX9" s="48">
        <f>0.02*AX6/4</f>
        <v>0</v>
      </c>
      <c r="AY9" s="48">
        <f>0.03*AY6/4</f>
        <v>0</v>
      </c>
      <c r="AZ9" s="48">
        <f>AW9+AX9+AY9</f>
        <v>5.0000000000000001E-3</v>
      </c>
      <c r="BA9" s="177"/>
      <c r="BB9" s="184"/>
      <c r="BC9" s="184"/>
    </row>
    <row r="10" spans="1:58" ht="90.6" customHeight="1"/>
  </sheetData>
  <mergeCells count="30"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BB5:BB9"/>
    <mergeCell ref="BC5:BC9"/>
  </mergeCells>
  <phoneticPr fontId="16" type="noConversion"/>
  <pageMargins left="0.7" right="0.7" top="0.75" bottom="0.75" header="0.3" footer="0.3"/>
  <pageSetup paperSize="9" scale="9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"/>
  <sheetViews>
    <sheetView topLeftCell="A4" zoomScale="90" zoomScaleNormal="90" workbookViewId="0">
      <selection activeCell="AR6" sqref="AR6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85" t="s">
        <v>16</v>
      </c>
      <c r="B1" s="85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5" ht="25.5" customHeight="1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</row>
    <row r="3" spans="1:55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67" t="s">
        <v>2</v>
      </c>
      <c r="AE3" s="167"/>
      <c r="AF3" s="167"/>
      <c r="AG3" s="167"/>
      <c r="AH3" s="167"/>
      <c r="AI3" s="167"/>
      <c r="AJ3" s="167"/>
      <c r="AK3" s="167"/>
      <c r="AL3" s="167"/>
      <c r="AM3" s="83"/>
      <c r="AN3" s="82"/>
      <c r="AO3" s="82"/>
      <c r="AP3" s="82"/>
      <c r="AQ3" s="82"/>
      <c r="AR3" s="167" t="s">
        <v>3</v>
      </c>
      <c r="AS3" s="167"/>
      <c r="AT3" s="167"/>
      <c r="AU3" s="167"/>
      <c r="AV3" s="167"/>
      <c r="AW3" s="167"/>
      <c r="AX3" s="167"/>
      <c r="AY3" s="167"/>
      <c r="AZ3" s="79"/>
      <c r="BA3" s="79"/>
      <c r="BB3" s="84"/>
      <c r="BC3" s="84"/>
    </row>
    <row r="4" spans="1:55" ht="66.75" customHeight="1">
      <c r="A4" s="86" t="s">
        <v>4</v>
      </c>
      <c r="B4" s="86" t="s">
        <v>5</v>
      </c>
      <c r="C4" s="86" t="s">
        <v>18</v>
      </c>
      <c r="D4" s="86" t="s">
        <v>19</v>
      </c>
      <c r="E4" s="165" t="s">
        <v>20</v>
      </c>
      <c r="F4" s="165"/>
      <c r="G4" s="165"/>
      <c r="H4" s="165"/>
      <c r="I4" s="165" t="s">
        <v>21</v>
      </c>
      <c r="J4" s="165"/>
      <c r="K4" s="165"/>
      <c r="L4" s="165"/>
      <c r="M4" s="165" t="s">
        <v>22</v>
      </c>
      <c r="N4" s="165"/>
      <c r="O4" s="165"/>
      <c r="P4" s="165"/>
      <c r="Q4" s="165" t="s">
        <v>23</v>
      </c>
      <c r="R4" s="165"/>
      <c r="S4" s="165"/>
      <c r="T4" s="165"/>
      <c r="U4" s="165" t="s">
        <v>24</v>
      </c>
      <c r="V4" s="165"/>
      <c r="W4" s="165"/>
      <c r="X4" s="165"/>
      <c r="Y4" s="165" t="s">
        <v>25</v>
      </c>
      <c r="Z4" s="165"/>
      <c r="AA4" s="165"/>
      <c r="AB4" s="165"/>
      <c r="AC4" s="165" t="s">
        <v>26</v>
      </c>
      <c r="AD4" s="165"/>
      <c r="AE4" s="165"/>
      <c r="AF4" s="165"/>
      <c r="AG4" s="168" t="s">
        <v>27</v>
      </c>
      <c r="AH4" s="168"/>
      <c r="AI4" s="168"/>
      <c r="AJ4" s="168"/>
      <c r="AK4" s="165" t="s">
        <v>28</v>
      </c>
      <c r="AL4" s="165"/>
      <c r="AM4" s="165"/>
      <c r="AN4" s="165"/>
      <c r="AO4" s="165" t="s">
        <v>29</v>
      </c>
      <c r="AP4" s="165"/>
      <c r="AQ4" s="165"/>
      <c r="AR4" s="165"/>
      <c r="AS4" s="165" t="s">
        <v>30</v>
      </c>
      <c r="AT4" s="165"/>
      <c r="AU4" s="165"/>
      <c r="AV4" s="165"/>
      <c r="AW4" s="165" t="s">
        <v>31</v>
      </c>
      <c r="AX4" s="165"/>
      <c r="AY4" s="165"/>
      <c r="AZ4" s="165"/>
      <c r="BA4" s="86" t="s">
        <v>32</v>
      </c>
      <c r="BB4" s="86" t="s">
        <v>33</v>
      </c>
      <c r="BC4" s="86" t="s">
        <v>34</v>
      </c>
    </row>
    <row r="5" spans="1:55" ht="50.25" customHeight="1">
      <c r="A5" s="165" t="s">
        <v>35</v>
      </c>
      <c r="B5" s="165" t="s">
        <v>15</v>
      </c>
      <c r="C5" s="86"/>
      <c r="D5" s="87"/>
      <c r="E5" s="86" t="s">
        <v>36</v>
      </c>
      <c r="F5" s="86" t="s">
        <v>37</v>
      </c>
      <c r="G5" s="86" t="s">
        <v>38</v>
      </c>
      <c r="H5" s="86" t="s">
        <v>39</v>
      </c>
      <c r="I5" s="86" t="s">
        <v>36</v>
      </c>
      <c r="J5" s="86" t="s">
        <v>37</v>
      </c>
      <c r="K5" s="86" t="s">
        <v>38</v>
      </c>
      <c r="L5" s="86" t="s">
        <v>39</v>
      </c>
      <c r="M5" s="86" t="s">
        <v>36</v>
      </c>
      <c r="N5" s="86" t="s">
        <v>37</v>
      </c>
      <c r="O5" s="86" t="s">
        <v>38</v>
      </c>
      <c r="P5" s="86" t="s">
        <v>39</v>
      </c>
      <c r="Q5" s="86" t="s">
        <v>36</v>
      </c>
      <c r="R5" s="86" t="s">
        <v>37</v>
      </c>
      <c r="S5" s="86" t="s">
        <v>38</v>
      </c>
      <c r="T5" s="86" t="s">
        <v>39</v>
      </c>
      <c r="U5" s="86" t="s">
        <v>36</v>
      </c>
      <c r="V5" s="86" t="s">
        <v>37</v>
      </c>
      <c r="W5" s="86" t="s">
        <v>38</v>
      </c>
      <c r="X5" s="86" t="s">
        <v>39</v>
      </c>
      <c r="Y5" s="86" t="s">
        <v>36</v>
      </c>
      <c r="Z5" s="86" t="s">
        <v>37</v>
      </c>
      <c r="AA5" s="86" t="s">
        <v>38</v>
      </c>
      <c r="AB5" s="86" t="s">
        <v>39</v>
      </c>
      <c r="AC5" s="86" t="s">
        <v>36</v>
      </c>
      <c r="AD5" s="86" t="s">
        <v>37</v>
      </c>
      <c r="AE5" s="86" t="s">
        <v>38</v>
      </c>
      <c r="AF5" s="86" t="s">
        <v>39</v>
      </c>
      <c r="AG5" s="86" t="s">
        <v>36</v>
      </c>
      <c r="AH5" s="86" t="s">
        <v>37</v>
      </c>
      <c r="AI5" s="86" t="s">
        <v>38</v>
      </c>
      <c r="AJ5" s="86" t="s">
        <v>39</v>
      </c>
      <c r="AK5" s="86" t="s">
        <v>36</v>
      </c>
      <c r="AL5" s="86" t="s">
        <v>37</v>
      </c>
      <c r="AM5" s="86" t="s">
        <v>38</v>
      </c>
      <c r="AN5" s="86" t="s">
        <v>39</v>
      </c>
      <c r="AO5" s="86" t="s">
        <v>36</v>
      </c>
      <c r="AP5" s="86" t="s">
        <v>37</v>
      </c>
      <c r="AQ5" s="86" t="s">
        <v>38</v>
      </c>
      <c r="AR5" s="86" t="s">
        <v>39</v>
      </c>
      <c r="AS5" s="86" t="s">
        <v>36</v>
      </c>
      <c r="AT5" s="86" t="s">
        <v>37</v>
      </c>
      <c r="AU5" s="86" t="s">
        <v>38</v>
      </c>
      <c r="AV5" s="86" t="s">
        <v>39</v>
      </c>
      <c r="AW5" s="86" t="s">
        <v>36</v>
      </c>
      <c r="AX5" s="86" t="s">
        <v>37</v>
      </c>
      <c r="AY5" s="86" t="s">
        <v>38</v>
      </c>
      <c r="AZ5" s="86" t="s">
        <v>39</v>
      </c>
      <c r="BA5" s="175">
        <f>'1清江祥和'!BA5+'2兴华老年公寓'!BA5+'3德福老龄公寓'!BA5+'4康乐园'!BA5+'5颐养院老年公寓'!BA5+'6人和'!BA5+'7耄耋'!BA5+'8可欣'!BA5+'9东山'!BA5+'10老来福老年公寓'!BA5+'11心乐老年公寓'!BA5+'12馨元老年公寓'!BA5+'13东方老年公寓'!BA5+'14鑫夕阳温泉康复养老院'!BA5+'15广禾养老文华苑'!BA5+'16德祥老年公寓'!BA5+'17夕阳之光老年公寓'!BA5+'19老年福星老年公寓'!BA5+'20鸿源老年公寓'!BA5+'21集顺老年公寓'!BA5+'22家园老年公寓'!BA5+'23健安居老年公寓'!BA5+'24敬福老年公寓'!BA5+'25良园老年公寓'!BA5+'26明珠生态园万家福老年公寓'!BA5+'27鑫平湖老年公寓'!BA5+'28颐养天年老年公寓'!BA5+'29悦和老年公寓'!BA5+'30夕阳红老年公寓'!BA5+'31康宁老年公寓'!BA5</f>
        <v>2194</v>
      </c>
      <c r="BB5" s="169">
        <f>'1清江祥和'!BB5+'2兴华老年公寓'!BB5+'3德福老龄公寓'!BB5+'4康乐园'!BB5+'5颐养院老年公寓'!BB5+'6人和'!BB5+'7耄耋'!BB5+'8可欣'!BB5+'9东山'!BB5+'10老来福老年公寓'!BB5+'11心乐老年公寓'!BB5+'12馨元老年公寓'!BB5+'13东方老年公寓'!BB5+'14鑫夕阳温泉康复养老院'!BB5+'15广禾养老文华苑'!BB5+'16德祥老年公寓'!BB5+'17夕阳之光老年公寓'!BB5+'19老年福星老年公寓'!BB5+'20鸿源老年公寓'!BB5+'21集顺老年公寓'!BB5+'22家园老年公寓'!BB5+'23健安居老年公寓'!BB5+'24敬福老年公寓'!BB5+'25良园老年公寓'!BB5+'26明珠生态园万家福老年公寓'!BB5+'27鑫平湖老年公寓'!BB5+'28颐养天年老年公寓'!BB5+'29悦和老年公寓'!BB5+'30夕阳红老年公寓'!BB5+'31康宁老年公寓'!BB5</f>
        <v>21.985000000000003</v>
      </c>
      <c r="BC5" s="172">
        <f>'1清江祥和'!BC5+'2兴华老年公寓'!BC5+'3德福老龄公寓'!BC5+'4康乐园'!BC5+'5颐养院老年公寓'!BC5+'6人和'!BC5+'7耄耋'!BC5+'8可欣'!BC5+'9东山'!BC5+'10老来福老年公寓'!BC5+'11心乐老年公寓'!BC5+'12馨元老年公寓'!BC5+'13东方老年公寓'!BC5+'14鑫夕阳温泉康复养老院'!BC5+'15广禾养老文华苑'!BC5+'16德祥老年公寓'!BC5+'17夕阳之光老年公寓'!BC5+'19老年福星老年公寓'!BC5+'20鸿源老年公寓'!BC5+'21集顺老年公寓'!BC5+'22家园老年公寓'!BC5+'23健安居老年公寓'!BC5+'24敬福老年公寓'!BC5+'25良园老年公寓'!BC5+'26明珠生态园万家福老年公寓'!BC5+'27鑫平湖老年公寓'!BC5+'28颐养天年老年公寓'!BC5+'29悦和老年公寓'!BC5+'30夕阳红老年公寓'!BC5+'31康宁老年公寓'!BC5</f>
        <v>10.992500000000001</v>
      </c>
    </row>
    <row r="6" spans="1:55" ht="60" customHeight="1">
      <c r="A6" s="165"/>
      <c r="B6" s="165"/>
      <c r="C6" s="88"/>
      <c r="D6" s="89"/>
      <c r="E6" s="90">
        <f>'1清江祥和'!E6+'2兴华老年公寓'!E6+'3德福老龄公寓'!E6+'4康乐园'!E6+'5颐养院老年公寓'!E6+'6人和'!E6+'7耄耋'!E6+'8可欣'!E6+'9东山'!E6+'10老来福老年公寓'!E6+'11心乐老年公寓'!E6+'12馨元老年公寓'!E6+'13东方老年公寓'!E6+'14鑫夕阳温泉康复养老院'!E6+'15广禾养老文华苑'!E6+'16德祥老年公寓'!E6+'17夕阳之光老年公寓'!E6+'19老年福星老年公寓'!E6+'20鸿源老年公寓'!E6+'21集顺老年公寓'!E6+'22家园老年公寓'!E6+'23健安居老年公寓'!E6+'24敬福老年公寓'!E6+'25良园老年公寓'!E6+'26明珠生态园万家福老年公寓'!E6+'27鑫平湖老年公寓'!E6+'28颐养天年老年公寓'!E6+'29悦和老年公寓'!E6+'30夕阳红老年公寓'!E6+'31康宁老年公寓'!E6</f>
        <v>63</v>
      </c>
      <c r="F6" s="90">
        <f>'1清江祥和'!F6+'2兴华老年公寓'!F6+'3德福老龄公寓'!F6+'4康乐园'!F6+'5颐养院老年公寓'!F6+'6人和'!F6+'7耄耋'!F6+'8可欣'!F6+'9东山'!F6+'10老来福老年公寓'!F6+'11心乐老年公寓'!F6+'12馨元老年公寓'!F6+'13东方老年公寓'!F6+'14鑫夕阳温泉康复养老院'!F6+'15广禾养老文华苑'!F6+'16德祥老年公寓'!F6+'17夕阳之光老年公寓'!F6+'19老年福星老年公寓'!F6+'20鸿源老年公寓'!F6+'21集顺老年公寓'!F6+'22家园老年公寓'!F6+'23健安居老年公寓'!F6+'24敬福老年公寓'!F6+'25良园老年公寓'!F6+'26明珠生态园万家福老年公寓'!F6+'27鑫平湖老年公寓'!F6+'28颐养天年老年公寓'!F6+'29悦和老年公寓'!F6+'30夕阳红老年公寓'!F6+'31康宁老年公寓'!F6</f>
        <v>43</v>
      </c>
      <c r="G6" s="90">
        <f>'1清江祥和'!G6+'2兴华老年公寓'!G6+'3德福老龄公寓'!G6+'4康乐园'!G6+'5颐养院老年公寓'!G6+'6人和'!G6+'7耄耋'!G6+'8可欣'!G6+'9东山'!G6+'10老来福老年公寓'!G6+'11心乐老年公寓'!G6+'12馨元老年公寓'!G6+'13东方老年公寓'!G6+'14鑫夕阳温泉康复养老院'!G6+'15广禾养老文华苑'!G6+'16德祥老年公寓'!G6+'17夕阳之光老年公寓'!G6+'19老年福星老年公寓'!G6+'20鸿源老年公寓'!G6+'21集顺老年公寓'!G6+'22家园老年公寓'!G6+'23健安居老年公寓'!G6+'24敬福老年公寓'!G6+'25良园老年公寓'!G6+'26明珠生态园万家福老年公寓'!G6+'27鑫平湖老年公寓'!G6+'28颐养天年老年公寓'!G6+'29悦和老年公寓'!G6+'30夕阳红老年公寓'!G6+'31康宁老年公寓'!G6</f>
        <v>71</v>
      </c>
      <c r="H6" s="90">
        <f>'1清江祥和'!H6+'2兴华老年公寓'!H6+'3德福老龄公寓'!H6+'4康乐园'!H6+'5颐养院老年公寓'!H6+'6人和'!H6+'7耄耋'!H6+'8可欣'!H6+'9东山'!H6+'10老来福老年公寓'!H6+'11心乐老年公寓'!H6+'12馨元老年公寓'!H6+'13东方老年公寓'!H6+'14鑫夕阳温泉康复养老院'!H6+'15广禾养老文华苑'!H6+'16德祥老年公寓'!H6+'17夕阳之光老年公寓'!H6+'19老年福星老年公寓'!H6+'20鸿源老年公寓'!H6+'21集顺老年公寓'!H6+'22家园老年公寓'!H6+'23健安居老年公寓'!H6+'24敬福老年公寓'!H6+'25良园老年公寓'!H6+'26明珠生态园万家福老年公寓'!H6+'27鑫平湖老年公寓'!H6+'28颐养天年老年公寓'!H6+'29悦和老年公寓'!H6+'30夕阳红老年公寓'!H6+'31康宁老年公寓'!H6</f>
        <v>177</v>
      </c>
      <c r="I6" s="90">
        <f>'1清江祥和'!I6+'2兴华老年公寓'!I6+'3德福老龄公寓'!I6+'4康乐园'!I6+'5颐养院老年公寓'!I6+'6人和'!I6+'7耄耋'!I6+'8可欣'!I6+'9东山'!I6+'10老来福老年公寓'!I6+'11心乐老年公寓'!I6+'12馨元老年公寓'!I6+'13东方老年公寓'!I6+'14鑫夕阳温泉康复养老院'!I6+'15广禾养老文华苑'!I6+'16德祥老年公寓'!I6+'17夕阳之光老年公寓'!I6+'19老年福星老年公寓'!I6+'20鸿源老年公寓'!I6+'21集顺老年公寓'!I6+'22家园老年公寓'!I6+'23健安居老年公寓'!I6+'24敬福老年公寓'!I6+'25良园老年公寓'!I6+'26明珠生态园万家福老年公寓'!I6+'27鑫平湖老年公寓'!I6+'28颐养天年老年公寓'!I6+'29悦和老年公寓'!I6+'30夕阳红老年公寓'!I6+'31康宁老年公寓'!I6</f>
        <v>62</v>
      </c>
      <c r="J6" s="90">
        <f>'1清江祥和'!J6+'2兴华老年公寓'!J6+'3德福老龄公寓'!J6+'4康乐园'!J6+'5颐养院老年公寓'!J6+'6人和'!J6+'7耄耋'!J6+'8可欣'!J6+'9东山'!J6+'10老来福老年公寓'!J6+'11心乐老年公寓'!J6+'12馨元老年公寓'!J6+'13东方老年公寓'!J6+'14鑫夕阳温泉康复养老院'!J6+'15广禾养老文华苑'!J6+'16德祥老年公寓'!J6+'17夕阳之光老年公寓'!J6+'19老年福星老年公寓'!J6+'20鸿源老年公寓'!J6+'21集顺老年公寓'!J6+'22家园老年公寓'!J6+'23健安居老年公寓'!J6+'24敬福老年公寓'!J6+'25良园老年公寓'!J6+'26明珠生态园万家福老年公寓'!J6+'27鑫平湖老年公寓'!J6+'28颐养天年老年公寓'!J6+'29悦和老年公寓'!J6+'30夕阳红老年公寓'!J6+'31康宁老年公寓'!J6</f>
        <v>44</v>
      </c>
      <c r="K6" s="90">
        <f>'1清江祥和'!K6+'2兴华老年公寓'!K6+'3德福老龄公寓'!K6+'4康乐园'!K6+'5颐养院老年公寓'!K6+'6人和'!K6+'7耄耋'!K6+'8可欣'!K6+'9东山'!K6+'10老来福老年公寓'!K6+'11心乐老年公寓'!K6+'12馨元老年公寓'!K6+'13东方老年公寓'!K6+'14鑫夕阳温泉康复养老院'!K6+'15广禾养老文华苑'!K6+'16德祥老年公寓'!K6+'17夕阳之光老年公寓'!K6+'19老年福星老年公寓'!K6+'20鸿源老年公寓'!K6+'21集顺老年公寓'!K6+'22家园老年公寓'!K6+'23健安居老年公寓'!K6+'24敬福老年公寓'!K6+'25良园老年公寓'!K6+'26明珠生态园万家福老年公寓'!K6+'27鑫平湖老年公寓'!K6+'28颐养天年老年公寓'!K6+'29悦和老年公寓'!K6+'30夕阳红老年公寓'!K6+'31康宁老年公寓'!K6</f>
        <v>71</v>
      </c>
      <c r="L6" s="90">
        <f>'1清江祥和'!L6+'2兴华老年公寓'!L6+'3德福老龄公寓'!L6+'4康乐园'!L6+'5颐养院老年公寓'!L6+'6人和'!L6+'7耄耋'!L6+'8可欣'!L6+'9东山'!L6+'10老来福老年公寓'!L6+'11心乐老年公寓'!L6+'12馨元老年公寓'!L6+'13东方老年公寓'!L6+'14鑫夕阳温泉康复养老院'!L6+'15广禾养老文华苑'!L6+'16德祥老年公寓'!L6+'17夕阳之光老年公寓'!L6+'19老年福星老年公寓'!L6+'20鸿源老年公寓'!L6+'21集顺老年公寓'!L6+'22家园老年公寓'!L6+'23健安居老年公寓'!L6+'24敬福老年公寓'!L6+'25良园老年公寓'!L6+'26明珠生态园万家福老年公寓'!L6+'27鑫平湖老年公寓'!L6+'28颐养天年老年公寓'!L6+'29悦和老年公寓'!L6+'30夕阳红老年公寓'!L6+'31康宁老年公寓'!L6</f>
        <v>177</v>
      </c>
      <c r="M6" s="90">
        <f>'1清江祥和'!M6+'2兴华老年公寓'!M6+'3德福老龄公寓'!M6+'4康乐园'!M6+'5颐养院老年公寓'!M6+'6人和'!M6+'7耄耋'!M6+'8可欣'!M6+'9东山'!M6+'10老来福老年公寓'!M6+'11心乐老年公寓'!M6+'12馨元老年公寓'!M6+'13东方老年公寓'!M6+'14鑫夕阳温泉康复养老院'!M6+'15广禾养老文华苑'!M6+'16德祥老年公寓'!M6+'17夕阳之光老年公寓'!M6+'19老年福星老年公寓'!M6+'20鸿源老年公寓'!M6+'21集顺老年公寓'!M6+'22家园老年公寓'!M6+'23健安居老年公寓'!M6+'24敬福老年公寓'!M6+'25良园老年公寓'!M6+'26明珠生态园万家福老年公寓'!M6+'27鑫平湖老年公寓'!M6+'28颐养天年老年公寓'!M6+'29悦和老年公寓'!M6+'30夕阳红老年公寓'!M6+'31康宁老年公寓'!M6</f>
        <v>62</v>
      </c>
      <c r="N6" s="90">
        <f>'1清江祥和'!N6+'2兴华老年公寓'!N6+'3德福老龄公寓'!N6+'4康乐园'!N6+'5颐养院老年公寓'!N6+'6人和'!N6+'7耄耋'!N6+'8可欣'!N6+'9东山'!N6+'10老来福老年公寓'!N6+'11心乐老年公寓'!N6+'12馨元老年公寓'!N6+'13东方老年公寓'!N6+'14鑫夕阳温泉康复养老院'!N6+'15广禾养老文华苑'!N6+'16德祥老年公寓'!N6+'17夕阳之光老年公寓'!N6+'19老年福星老年公寓'!N6+'20鸿源老年公寓'!N6+'21集顺老年公寓'!N6+'22家园老年公寓'!N6+'23健安居老年公寓'!N6+'24敬福老年公寓'!N6+'25良园老年公寓'!N6+'26明珠生态园万家福老年公寓'!N6+'27鑫平湖老年公寓'!N6+'28颐养天年老年公寓'!N6+'29悦和老年公寓'!N6+'30夕阳红老年公寓'!N6+'31康宁老年公寓'!N6</f>
        <v>45</v>
      </c>
      <c r="O6" s="90">
        <f>'1清江祥和'!O6+'2兴华老年公寓'!O6+'3德福老龄公寓'!O6+'4康乐园'!O6+'5颐养院老年公寓'!O6+'6人和'!O6+'7耄耋'!O6+'8可欣'!O6+'9东山'!O6+'10老来福老年公寓'!O6+'11心乐老年公寓'!O6+'12馨元老年公寓'!O6+'13东方老年公寓'!O6+'14鑫夕阳温泉康复养老院'!O6+'15广禾养老文华苑'!O6+'16德祥老年公寓'!O6+'17夕阳之光老年公寓'!O6+'19老年福星老年公寓'!O6+'20鸿源老年公寓'!O6+'21集顺老年公寓'!O6+'22家园老年公寓'!O6+'23健安居老年公寓'!O6+'24敬福老年公寓'!O6+'25良园老年公寓'!O6+'26明珠生态园万家福老年公寓'!O6+'27鑫平湖老年公寓'!O6+'28颐养天年老年公寓'!O6+'29悦和老年公寓'!O6+'30夕阳红老年公寓'!O6+'31康宁老年公寓'!O6</f>
        <v>70</v>
      </c>
      <c r="P6" s="90">
        <f>'1清江祥和'!P6+'2兴华老年公寓'!P6+'3德福老龄公寓'!P6+'4康乐园'!P6+'5颐养院老年公寓'!P6+'6人和'!P6+'7耄耋'!P6+'8可欣'!P6+'9东山'!P6+'10老来福老年公寓'!P6+'11心乐老年公寓'!P6+'12馨元老年公寓'!P6+'13东方老年公寓'!P6+'14鑫夕阳温泉康复养老院'!P6+'15广禾养老文华苑'!P6+'16德祥老年公寓'!P6+'17夕阳之光老年公寓'!P6+'19老年福星老年公寓'!P6+'20鸿源老年公寓'!P6+'21集顺老年公寓'!P6+'22家园老年公寓'!P6+'23健安居老年公寓'!P6+'24敬福老年公寓'!P6+'25良园老年公寓'!P6+'26明珠生态园万家福老年公寓'!P6+'27鑫平湖老年公寓'!P6+'28颐养天年老年公寓'!P6+'29悦和老年公寓'!P6+'30夕阳红老年公寓'!P6+'31康宁老年公寓'!P6</f>
        <v>177</v>
      </c>
      <c r="Q6" s="90">
        <f>'1清江祥和'!Q6+'2兴华老年公寓'!Q6+'3德福老龄公寓'!Q6+'4康乐园'!Q6+'5颐养院老年公寓'!Q6+'6人和'!Q6+'7耄耋'!Q6+'8可欣'!Q6+'9东山'!Q6+'10老来福老年公寓'!Q6+'11心乐老年公寓'!Q6+'12馨元老年公寓'!Q6+'13东方老年公寓'!Q6+'14鑫夕阳温泉康复养老院'!Q6+'15广禾养老文华苑'!Q6+'16德祥老年公寓'!Q6+'17夕阳之光老年公寓'!Q6+'19老年福星老年公寓'!Q6+'20鸿源老年公寓'!Q6+'21集顺老年公寓'!Q6+'22家园老年公寓'!Q6+'23健安居老年公寓'!Q6+'24敬福老年公寓'!Q6+'25良园老年公寓'!Q6+'26明珠生态园万家福老年公寓'!Q6+'27鑫平湖老年公寓'!Q6+'28颐养天年老年公寓'!Q6+'29悦和老年公寓'!Q6+'30夕阳红老年公寓'!Q6+'31康宁老年公寓'!Q6</f>
        <v>62</v>
      </c>
      <c r="R6" s="90">
        <f>'1清江祥和'!R6+'2兴华老年公寓'!R6+'3德福老龄公寓'!R6+'4康乐园'!R6+'5颐养院老年公寓'!R6+'6人和'!R6+'7耄耋'!R6+'8可欣'!R6+'9东山'!R6+'10老来福老年公寓'!R6+'11心乐老年公寓'!R6+'12馨元老年公寓'!R6+'13东方老年公寓'!R6+'14鑫夕阳温泉康复养老院'!R6+'15广禾养老文华苑'!R6+'16德祥老年公寓'!R6+'17夕阳之光老年公寓'!R6+'19老年福星老年公寓'!R6+'20鸿源老年公寓'!R6+'21集顺老年公寓'!R6+'22家园老年公寓'!R6+'23健安居老年公寓'!R6+'24敬福老年公寓'!R6+'25良园老年公寓'!R6+'26明珠生态园万家福老年公寓'!R6+'27鑫平湖老年公寓'!R6+'28颐养天年老年公寓'!R6+'29悦和老年公寓'!R6+'30夕阳红老年公寓'!R6+'31康宁老年公寓'!R6</f>
        <v>45</v>
      </c>
      <c r="S6" s="90">
        <f>'1清江祥和'!S6+'2兴华老年公寓'!S6+'3德福老龄公寓'!S6+'4康乐园'!S6+'5颐养院老年公寓'!S6+'6人和'!S6+'7耄耋'!S6+'8可欣'!S6+'9东山'!S6+'10老来福老年公寓'!S6+'11心乐老年公寓'!S6+'12馨元老年公寓'!S6+'13东方老年公寓'!S6+'14鑫夕阳温泉康复养老院'!S6+'15广禾养老文华苑'!S6+'16德祥老年公寓'!S6+'17夕阳之光老年公寓'!S6+'19老年福星老年公寓'!S6+'20鸿源老年公寓'!S6+'21集顺老年公寓'!S6+'22家园老年公寓'!S6+'23健安居老年公寓'!S6+'24敬福老年公寓'!S6+'25良园老年公寓'!S6+'26明珠生态园万家福老年公寓'!S6+'27鑫平湖老年公寓'!S6+'28颐养天年老年公寓'!S6+'29悦和老年公寓'!S6+'30夕阳红老年公寓'!S6+'31康宁老年公寓'!S6</f>
        <v>70</v>
      </c>
      <c r="T6" s="90">
        <f>'1清江祥和'!T6+'2兴华老年公寓'!T6+'3德福老龄公寓'!T6+'4康乐园'!T6+'5颐养院老年公寓'!T6+'6人和'!T6+'7耄耋'!T6+'8可欣'!T6+'9东山'!T6+'10老来福老年公寓'!T6+'11心乐老年公寓'!T6+'12馨元老年公寓'!T6+'13东方老年公寓'!T6+'14鑫夕阳温泉康复养老院'!T6+'15广禾养老文华苑'!T6+'16德祥老年公寓'!T6+'17夕阳之光老年公寓'!T6+'19老年福星老年公寓'!T6+'20鸿源老年公寓'!T6+'21集顺老年公寓'!T6+'22家园老年公寓'!T6+'23健安居老年公寓'!T6+'24敬福老年公寓'!T6+'25良园老年公寓'!T6+'26明珠生态园万家福老年公寓'!T6+'27鑫平湖老年公寓'!T6+'28颐养天年老年公寓'!T6+'29悦和老年公寓'!T6+'30夕阳红老年公寓'!T6+'31康宁老年公寓'!T6</f>
        <v>177</v>
      </c>
      <c r="U6" s="90">
        <f>'1清江祥和'!U6+'2兴华老年公寓'!U6+'3德福老龄公寓'!U6+'4康乐园'!U6+'5颐养院老年公寓'!U6+'6人和'!U6+'7耄耋'!U6+'8可欣'!U6+'9东山'!U6+'10老来福老年公寓'!U6+'11心乐老年公寓'!U6+'12馨元老年公寓'!U6+'13东方老年公寓'!U6+'14鑫夕阳温泉康复养老院'!U6+'15广禾养老文华苑'!U6+'16德祥老年公寓'!U6+'17夕阳之光老年公寓'!U6+'19老年福星老年公寓'!U6+'20鸿源老年公寓'!U6+'21集顺老年公寓'!U6+'22家园老年公寓'!U6+'23健安居老年公寓'!U6+'24敬福老年公寓'!U6+'25良园老年公寓'!U6+'26明珠生态园万家福老年公寓'!U6+'27鑫平湖老年公寓'!U6+'28颐养天年老年公寓'!U6+'29悦和老年公寓'!U6+'30夕阳红老年公寓'!U6+'31康宁老年公寓'!U6</f>
        <v>61</v>
      </c>
      <c r="V6" s="90">
        <f>'1清江祥和'!V6+'2兴华老年公寓'!V6+'3德福老龄公寓'!V6+'4康乐园'!V6+'5颐养院老年公寓'!V6+'6人和'!V6+'7耄耋'!V6+'8可欣'!V6+'9东山'!V6+'10老来福老年公寓'!V6+'11心乐老年公寓'!V6+'12馨元老年公寓'!V6+'13东方老年公寓'!V6+'14鑫夕阳温泉康复养老院'!V6+'15广禾养老文华苑'!V6+'16德祥老年公寓'!V6+'17夕阳之光老年公寓'!V6+'19老年福星老年公寓'!V6+'20鸿源老年公寓'!V6+'21集顺老年公寓'!V6+'22家园老年公寓'!V6+'23健安居老年公寓'!V6+'24敬福老年公寓'!V6+'25良园老年公寓'!V6+'26明珠生态园万家福老年公寓'!V6+'27鑫平湖老年公寓'!V6+'28颐养天年老年公寓'!V6+'29悦和老年公寓'!V6+'30夕阳红老年公寓'!V6+'31康宁老年公寓'!V6</f>
        <v>46</v>
      </c>
      <c r="W6" s="90">
        <f>'1清江祥和'!W6+'2兴华老年公寓'!W6+'3德福老龄公寓'!W6+'4康乐园'!W6+'5颐养院老年公寓'!W6+'6人和'!W6+'7耄耋'!W6+'8可欣'!W6+'9东山'!W6+'10老来福老年公寓'!W6+'11心乐老年公寓'!W6+'12馨元老年公寓'!W6+'13东方老年公寓'!W6+'14鑫夕阳温泉康复养老院'!W6+'15广禾养老文华苑'!W6+'16德祥老年公寓'!W6+'17夕阳之光老年公寓'!W6+'19老年福星老年公寓'!W6+'20鸿源老年公寓'!W6+'21集顺老年公寓'!W6+'22家园老年公寓'!W6+'23健安居老年公寓'!W6+'24敬福老年公寓'!W6+'25良园老年公寓'!W6+'26明珠生态园万家福老年公寓'!W6+'27鑫平湖老年公寓'!W6+'28颐养天年老年公寓'!W6+'29悦和老年公寓'!W6+'30夕阳红老年公寓'!W6+'31康宁老年公寓'!W6</f>
        <v>70</v>
      </c>
      <c r="X6" s="90">
        <f>'1清江祥和'!X6+'2兴华老年公寓'!X6+'3德福老龄公寓'!X6+'4康乐园'!X6+'5颐养院老年公寓'!X6+'6人和'!X6+'7耄耋'!X6+'8可欣'!X6+'9东山'!X6+'10老来福老年公寓'!X6+'11心乐老年公寓'!X6+'12馨元老年公寓'!X6+'13东方老年公寓'!X6+'14鑫夕阳温泉康复养老院'!X6+'15广禾养老文华苑'!X6+'16德祥老年公寓'!X6+'17夕阳之光老年公寓'!X6+'19老年福星老年公寓'!X6+'20鸿源老年公寓'!X6+'21集顺老年公寓'!X6+'22家园老年公寓'!X6+'23健安居老年公寓'!X6+'24敬福老年公寓'!X6+'25良园老年公寓'!X6+'26明珠生态园万家福老年公寓'!X6+'27鑫平湖老年公寓'!X6+'28颐养天年老年公寓'!X6+'29悦和老年公寓'!X6+'30夕阳红老年公寓'!X6+'31康宁老年公寓'!X6</f>
        <v>177</v>
      </c>
      <c r="Y6" s="90">
        <f>'1清江祥和'!Y6+'2兴华老年公寓'!Y6+'3德福老龄公寓'!Y6+'4康乐园'!Y6+'5颐养院老年公寓'!Y6+'6人和'!Y6+'7耄耋'!Y6+'8可欣'!Y6+'9东山'!Y6+'10老来福老年公寓'!Y6+'11心乐老年公寓'!Y6+'12馨元老年公寓'!Y6+'13东方老年公寓'!Y6+'14鑫夕阳温泉康复养老院'!Y6+'15广禾养老文华苑'!Y6+'16德祥老年公寓'!Y6+'17夕阳之光老年公寓'!Y6+'19老年福星老年公寓'!Y6+'20鸿源老年公寓'!Y6+'21集顺老年公寓'!Y6+'22家园老年公寓'!Y6+'23健安居老年公寓'!Y6+'24敬福老年公寓'!Y6+'25良园老年公寓'!Y6+'26明珠生态园万家福老年公寓'!Y6+'27鑫平湖老年公寓'!Y6+'28颐养天年老年公寓'!Y6+'29悦和老年公寓'!Y6+'30夕阳红老年公寓'!Y6+'31康宁老年公寓'!Y6</f>
        <v>63</v>
      </c>
      <c r="Z6" s="90">
        <f>'1清江祥和'!Z6+'2兴华老年公寓'!Z6+'3德福老龄公寓'!Z6+'4康乐园'!Z6+'5颐养院老年公寓'!Z6+'6人和'!Z6+'7耄耋'!Z6+'8可欣'!Z6+'9东山'!Z6+'10老来福老年公寓'!Z6+'11心乐老年公寓'!Z6+'12馨元老年公寓'!Z6+'13东方老年公寓'!Z6+'14鑫夕阳温泉康复养老院'!Z6+'15广禾养老文华苑'!Z6+'16德祥老年公寓'!Z6+'17夕阳之光老年公寓'!Z6+'19老年福星老年公寓'!Z6+'20鸿源老年公寓'!Z6+'21集顺老年公寓'!Z6+'22家园老年公寓'!Z6+'23健安居老年公寓'!Z6+'24敬福老年公寓'!Z6+'25良园老年公寓'!Z6+'26明珠生态园万家福老年公寓'!Z6+'27鑫平湖老年公寓'!Z6+'28颐养天年老年公寓'!Z6+'29悦和老年公寓'!Z6+'30夕阳红老年公寓'!Z6+'31康宁老年公寓'!Z6</f>
        <v>48</v>
      </c>
      <c r="AA6" s="90">
        <f>'1清江祥和'!AA6+'2兴华老年公寓'!AA6+'3德福老龄公寓'!AA6+'4康乐园'!AA6+'5颐养院老年公寓'!AA6+'6人和'!AA6+'7耄耋'!AA6+'8可欣'!AA6+'9东山'!AA6+'10老来福老年公寓'!AA6+'11心乐老年公寓'!AA6+'12馨元老年公寓'!AA6+'13东方老年公寓'!AA6+'14鑫夕阳温泉康复养老院'!AA6+'15广禾养老文华苑'!AA6+'16德祥老年公寓'!AA6+'17夕阳之光老年公寓'!AA6+'19老年福星老年公寓'!AA6+'20鸿源老年公寓'!AA6+'21集顺老年公寓'!AA6+'22家园老年公寓'!AA6+'23健安居老年公寓'!AA6+'24敬福老年公寓'!AA6+'25良园老年公寓'!AA6+'26明珠生态园万家福老年公寓'!AA6+'27鑫平湖老年公寓'!AA6+'28颐养天年老年公寓'!AA6+'29悦和老年公寓'!AA6+'30夕阳红老年公寓'!AA6+'31康宁老年公寓'!AA6</f>
        <v>70</v>
      </c>
      <c r="AB6" s="90">
        <f>'1清江祥和'!AB6+'2兴华老年公寓'!AB6+'3德福老龄公寓'!AB6+'4康乐园'!AB6+'5颐养院老年公寓'!AB6+'6人和'!AB6+'7耄耋'!AB6+'8可欣'!AB6+'9东山'!AB6+'10老来福老年公寓'!AB6+'11心乐老年公寓'!AB6+'12馨元老年公寓'!AB6+'13东方老年公寓'!AB6+'14鑫夕阳温泉康复养老院'!AB6+'15广禾养老文华苑'!AB6+'16德祥老年公寓'!AB6+'17夕阳之光老年公寓'!AB6+'19老年福星老年公寓'!AB6+'20鸿源老年公寓'!AB6+'21集顺老年公寓'!AB6+'22家园老年公寓'!AB6+'23健安居老年公寓'!AB6+'24敬福老年公寓'!AB6+'25良园老年公寓'!AB6+'26明珠生态园万家福老年公寓'!AB6+'27鑫平湖老年公寓'!AB6+'28颐养天年老年公寓'!AB6+'29悦和老年公寓'!AB6+'30夕阳红老年公寓'!AB6+'31康宁老年公寓'!AB6</f>
        <v>181</v>
      </c>
      <c r="AC6" s="90">
        <f>'1清江祥和'!AC6+'2兴华老年公寓'!AC6+'3德福老龄公寓'!AC6+'4康乐园'!AC6+'5颐养院老年公寓'!AC6+'6人和'!AC6+'7耄耋'!AC6+'8可欣'!AC6+'9东山'!AC6+'10老来福老年公寓'!AC6+'11心乐老年公寓'!AC6+'12馨元老年公寓'!AC6+'13东方老年公寓'!AC6+'14鑫夕阳温泉康复养老院'!AC6+'15广禾养老文华苑'!AC6+'16德祥老年公寓'!AC6+'17夕阳之光老年公寓'!AC6+'19老年福星老年公寓'!AC6+'20鸿源老年公寓'!AC6+'21集顺老年公寓'!AC6+'22家园老年公寓'!AC6+'23健安居老年公寓'!AC6+'24敬福老年公寓'!AC6+'25良园老年公寓'!AC6+'26明珠生态园万家福老年公寓'!AC6+'27鑫平湖老年公寓'!AC6+'28颐养天年老年公寓'!AC6+'29悦和老年公寓'!AC6+'30夕阳红老年公寓'!AC6+'31康宁老年公寓'!AC6</f>
        <v>75</v>
      </c>
      <c r="AD6" s="90">
        <f>'1清江祥和'!AD6+'2兴华老年公寓'!AD6+'3德福老龄公寓'!AD6+'4康乐园'!AD6+'5颐养院老年公寓'!AD6+'6人和'!AD6+'7耄耋'!AD6+'8可欣'!AD6+'9东山'!AD6+'10老来福老年公寓'!AD6+'11心乐老年公寓'!AD6+'12馨元老年公寓'!AD6+'13东方老年公寓'!AD6+'14鑫夕阳温泉康复养老院'!AD6+'15广禾养老文华苑'!AD6+'16德祥老年公寓'!AD6+'17夕阳之光老年公寓'!AD6+'19老年福星老年公寓'!AD6+'20鸿源老年公寓'!AD6+'21集顺老年公寓'!AD6+'22家园老年公寓'!AD6+'23健安居老年公寓'!AD6+'24敬福老年公寓'!AD6+'25良园老年公寓'!AD6+'26明珠生态园万家福老年公寓'!AD6+'27鑫平湖老年公寓'!AD6+'28颐养天年老年公寓'!AD6+'29悦和老年公寓'!AD6+'30夕阳红老年公寓'!AD6+'31康宁老年公寓'!AD6</f>
        <v>50</v>
      </c>
      <c r="AE6" s="90">
        <f>'1清江祥和'!AE6+'2兴华老年公寓'!AE6+'3德福老龄公寓'!AE6+'4康乐园'!AE6+'5颐养院老年公寓'!AE6+'6人和'!AE6+'7耄耋'!AE6+'8可欣'!AE6+'9东山'!AE6+'10老来福老年公寓'!AE6+'11心乐老年公寓'!AE6+'12馨元老年公寓'!AE6+'13东方老年公寓'!AE6+'14鑫夕阳温泉康复养老院'!AE6+'15广禾养老文华苑'!AE6+'16德祥老年公寓'!AE6+'17夕阳之光老年公寓'!AE6+'19老年福星老年公寓'!AE6+'20鸿源老年公寓'!AE6+'21集顺老年公寓'!AE6+'22家园老年公寓'!AE6+'23健安居老年公寓'!AE6+'24敬福老年公寓'!AE6+'25良园老年公寓'!AE6+'26明珠生态园万家福老年公寓'!AE6+'27鑫平湖老年公寓'!AE6+'28颐养天年老年公寓'!AE6+'29悦和老年公寓'!AE6+'30夕阳红老年公寓'!AE6+'31康宁老年公寓'!AE6</f>
        <v>64</v>
      </c>
      <c r="AF6" s="90">
        <f>'1清江祥和'!AF6+'2兴华老年公寓'!AF6+'3德福老龄公寓'!AF6+'4康乐园'!AF6+'5颐养院老年公寓'!AF6+'6人和'!AF6+'7耄耋'!AF6+'8可欣'!AF6+'9东山'!AF6+'10老来福老年公寓'!AF6+'11心乐老年公寓'!AF6+'12馨元老年公寓'!AF6+'13东方老年公寓'!AF6+'14鑫夕阳温泉康复养老院'!AF6+'15广禾养老文华苑'!AF6+'16德祥老年公寓'!AF6+'17夕阳之光老年公寓'!AF6+'19老年福星老年公寓'!AF6+'20鸿源老年公寓'!AF6+'21集顺老年公寓'!AF6+'22家园老年公寓'!AF6+'23健安居老年公寓'!AF6+'24敬福老年公寓'!AF6+'25良园老年公寓'!AF6+'26明珠生态园万家福老年公寓'!AF6+'27鑫平湖老年公寓'!AF6+'28颐养天年老年公寓'!AF6+'29悦和老年公寓'!AF6+'30夕阳红老年公寓'!AF6+'31康宁老年公寓'!AF6</f>
        <v>186</v>
      </c>
      <c r="AG6" s="90">
        <f>'1清江祥和'!AG6+'2兴华老年公寓'!AG6+'3德福老龄公寓'!AG6+'4康乐园'!AG6+'5颐养院老年公寓'!AG6+'6人和'!AG6+'7耄耋'!AG6+'8可欣'!AG6+'9东山'!AG6+'10老来福老年公寓'!AG6+'11心乐老年公寓'!AG6+'12馨元老年公寓'!AG6+'13东方老年公寓'!AG6+'14鑫夕阳温泉康复养老院'!AG6+'15广禾养老文华苑'!AG6+'16德祥老年公寓'!AG6+'17夕阳之光老年公寓'!AG6+'19老年福星老年公寓'!AG6+'20鸿源老年公寓'!AG6+'21集顺老年公寓'!AG6+'22家园老年公寓'!AG6+'23健安居老年公寓'!AG6+'24敬福老年公寓'!AG6+'25良园老年公寓'!AG6+'26明珠生态园万家福老年公寓'!AG6+'27鑫平湖老年公寓'!AG6+'28颐养天年老年公寓'!AG6+'29悦和老年公寓'!AG6+'30夕阳红老年公寓'!AG6+'31康宁老年公寓'!AG6</f>
        <v>77</v>
      </c>
      <c r="AH6" s="90">
        <f>'1清江祥和'!AH6+'2兴华老年公寓'!AH6+'3德福老龄公寓'!AH6+'4康乐园'!AH6+'5颐养院老年公寓'!AH6+'6人和'!AH6+'7耄耋'!AH6+'8可欣'!AH6+'9东山'!AH6+'10老来福老年公寓'!AH6+'11心乐老年公寓'!AH6+'12馨元老年公寓'!AH6+'13东方老年公寓'!AH6+'14鑫夕阳温泉康复养老院'!AH6+'15广禾养老文华苑'!AH6+'16德祥老年公寓'!AH6+'17夕阳之光老年公寓'!AH6+'19老年福星老年公寓'!AH6+'20鸿源老年公寓'!AH6+'21集顺老年公寓'!AH6+'22家园老年公寓'!AH6+'23健安居老年公寓'!AH6+'24敬福老年公寓'!AH6+'25良园老年公寓'!AH6+'26明珠生态园万家福老年公寓'!AH6+'27鑫平湖老年公寓'!AH6+'28颐养天年老年公寓'!AH6+'29悦和老年公寓'!AH6+'30夕阳红老年公寓'!AH6+'31康宁老年公寓'!AH6</f>
        <v>51</v>
      </c>
      <c r="AI6" s="90">
        <f>'1清江祥和'!AI6+'2兴华老年公寓'!AI6+'3德福老龄公寓'!AI6+'4康乐园'!AI6+'5颐养院老年公寓'!AI6+'6人和'!AI6+'7耄耋'!AI6+'8可欣'!AI6+'9东山'!AI6+'10老来福老年公寓'!AI6+'11心乐老年公寓'!AI6+'12馨元老年公寓'!AI6+'13东方老年公寓'!AI6+'14鑫夕阳温泉康复养老院'!AI6+'15广禾养老文华苑'!AI6+'16德祥老年公寓'!AI6+'17夕阳之光老年公寓'!AI6+'19老年福星老年公寓'!AI6+'20鸿源老年公寓'!AI6+'21集顺老年公寓'!AI6+'22家园老年公寓'!AI6+'23健安居老年公寓'!AI6+'24敬福老年公寓'!AI6+'25良园老年公寓'!AI6+'26明珠生态园万家福老年公寓'!AI6+'27鑫平湖老年公寓'!AI6+'28颐养天年老年公寓'!AI6+'29悦和老年公寓'!AI6+'30夕阳红老年公寓'!AI6+'31康宁老年公寓'!AI6</f>
        <v>65</v>
      </c>
      <c r="AJ6" s="90">
        <f>'1清江祥和'!AJ6+'2兴华老年公寓'!AJ6+'3德福老龄公寓'!AJ6+'4康乐园'!AJ6+'5颐养院老年公寓'!AJ6+'6人和'!AJ6+'7耄耋'!AJ6+'8可欣'!AJ6+'9东山'!AJ6+'10老来福老年公寓'!AJ6+'11心乐老年公寓'!AJ6+'12馨元老年公寓'!AJ6+'13东方老年公寓'!AJ6+'14鑫夕阳温泉康复养老院'!AJ6+'15广禾养老文华苑'!AJ6+'16德祥老年公寓'!AJ6+'17夕阳之光老年公寓'!AJ6+'19老年福星老年公寓'!AJ6+'20鸿源老年公寓'!AJ6+'21集顺老年公寓'!AJ6+'22家园老年公寓'!AJ6+'23健安居老年公寓'!AJ6+'24敬福老年公寓'!AJ6+'25良园老年公寓'!AJ6+'26明珠生态园万家福老年公寓'!AJ6+'27鑫平湖老年公寓'!AJ6+'28颐养天年老年公寓'!AJ6+'29悦和老年公寓'!AJ6+'30夕阳红老年公寓'!AJ6+'31康宁老年公寓'!AJ6</f>
        <v>190</v>
      </c>
      <c r="AK6" s="90">
        <f>'1清江祥和'!AK6+'2兴华老年公寓'!AK6+'3德福老龄公寓'!AK6+'4康乐园'!AK6+'5颐养院老年公寓'!AK6+'6人和'!AK6+'7耄耋'!AK6+'8可欣'!AK6+'9东山'!AK6+'10老来福老年公寓'!AK6+'11心乐老年公寓'!AK6+'12馨元老年公寓'!AK6+'13东方老年公寓'!AK6+'14鑫夕阳温泉康复养老院'!AK6+'15广禾养老文华苑'!AK6+'16德祥老年公寓'!AK6+'17夕阳之光老年公寓'!AK6+'19老年福星老年公寓'!AK6+'20鸿源老年公寓'!AK6+'21集顺老年公寓'!AK6+'22家园老年公寓'!AK6+'23健安居老年公寓'!AK6+'24敬福老年公寓'!AK6+'25良园老年公寓'!AK6+'26明珠生态园万家福老年公寓'!AK6+'27鑫平湖老年公寓'!AK6+'28颐养天年老年公寓'!AK6+'29悦和老年公寓'!AK6+'30夕阳红老年公寓'!AK6+'31康宁老年公寓'!AK6</f>
        <v>76</v>
      </c>
      <c r="AL6" s="90">
        <f>'1清江祥和'!AL6+'2兴华老年公寓'!AL6+'3德福老龄公寓'!AL6+'4康乐园'!AL6+'5颐养院老年公寓'!AL6+'6人和'!AL6+'7耄耋'!AL6+'8可欣'!AL6+'9东山'!AL6+'10老来福老年公寓'!AL6+'11心乐老年公寓'!AL6+'12馨元老年公寓'!AL6+'13东方老年公寓'!AL6+'14鑫夕阳温泉康复养老院'!AL6+'15广禾养老文华苑'!AL6+'16德祥老年公寓'!AL6+'17夕阳之光老年公寓'!AL6+'19老年福星老年公寓'!AL6+'20鸿源老年公寓'!AL6+'21集顺老年公寓'!AL6+'22家园老年公寓'!AL6+'23健安居老年公寓'!AL6+'24敬福老年公寓'!AL6+'25良园老年公寓'!AL6+'26明珠生态园万家福老年公寓'!AL6+'27鑫平湖老年公寓'!AL6+'28颐养天年老年公寓'!AL6+'29悦和老年公寓'!AL6+'30夕阳红老年公寓'!AL6+'31康宁老年公寓'!AL6</f>
        <v>53</v>
      </c>
      <c r="AM6" s="90">
        <f>'1清江祥和'!AM6+'2兴华老年公寓'!AM6+'3德福老龄公寓'!AM6+'4康乐园'!AM6+'5颐养院老年公寓'!AM6+'6人和'!AM6+'7耄耋'!AM6+'8可欣'!AM6+'9东山'!AM6+'10老来福老年公寓'!AM6+'11心乐老年公寓'!AM6+'12馨元老年公寓'!AM6+'13东方老年公寓'!AM6+'14鑫夕阳温泉康复养老院'!AM6+'15广禾养老文华苑'!AM6+'16德祥老年公寓'!AM6+'17夕阳之光老年公寓'!AM6+'19老年福星老年公寓'!AM6+'20鸿源老年公寓'!AM6+'21集顺老年公寓'!AM6+'22家园老年公寓'!AM6+'23健安居老年公寓'!AM6+'24敬福老年公寓'!AM6+'25良园老年公寓'!AM6+'26明珠生态园万家福老年公寓'!AM6+'27鑫平湖老年公寓'!AM6+'28颐养天年老年公寓'!AM6+'29悦和老年公寓'!AM6+'30夕阳红老年公寓'!AM6+'31康宁老年公寓'!AM6</f>
        <v>63</v>
      </c>
      <c r="AN6" s="90">
        <f>'1清江祥和'!AN6+'2兴华老年公寓'!AN6+'3德福老龄公寓'!AN6+'4康乐园'!AN6+'5颐养院老年公寓'!AN6+'6人和'!AN6+'7耄耋'!AN6+'8可欣'!AN6+'9东山'!AN6+'10老来福老年公寓'!AN6+'11心乐老年公寓'!AN6+'12馨元老年公寓'!AN6+'13东方老年公寓'!AN6+'14鑫夕阳温泉康复养老院'!AN6+'15广禾养老文华苑'!AN6+'16德祥老年公寓'!AN6+'17夕阳之光老年公寓'!AN6+'19老年福星老年公寓'!AN6+'20鸿源老年公寓'!AN6+'21集顺老年公寓'!AN6+'22家园老年公寓'!AN6+'23健安居老年公寓'!AN6+'24敬福老年公寓'!AN6+'25良园老年公寓'!AN6+'26明珠生态园万家福老年公寓'!AN6+'27鑫平湖老年公寓'!AN6+'28颐养天年老年公寓'!AN6+'29悦和老年公寓'!AN6+'30夕阳红老年公寓'!AN6+'31康宁老年公寓'!AN6</f>
        <v>189</v>
      </c>
      <c r="AO6" s="90">
        <f>'1清江祥和'!AO6+'2兴华老年公寓'!AO6+'3德福老龄公寓'!AO6+'4康乐园'!AO6+'5颐养院老年公寓'!AO6+'6人和'!AO6+'7耄耋'!AO6+'8可欣'!AO6+'9东山'!AO6+'10老来福老年公寓'!AO6+'11心乐老年公寓'!AO6+'12馨元老年公寓'!AO6+'13东方老年公寓'!AO6+'14鑫夕阳温泉康复养老院'!AO6+'15广禾养老文华苑'!AO6+'16德祥老年公寓'!AO6+'17夕阳之光老年公寓'!AO6+'19老年福星老年公寓'!AO6+'20鸿源老年公寓'!AO6+'21集顺老年公寓'!AO6+'22家园老年公寓'!AO6+'23健安居老年公寓'!AO6+'24敬福老年公寓'!AO6+'25良园老年公寓'!AO6+'26明珠生态园万家福老年公寓'!AO6+'27鑫平湖老年公寓'!AO6+'28颐养天年老年公寓'!AO6+'29悦和老年公寓'!AO6+'30夕阳红老年公寓'!AO6+'31康宁老年公寓'!AO6</f>
        <v>76</v>
      </c>
      <c r="AP6" s="90">
        <f>'1清江祥和'!AP6+'2兴华老年公寓'!AP6+'3德福老龄公寓'!AP6+'4康乐园'!AP6+'5颐养院老年公寓'!AP6+'6人和'!AP6+'7耄耋'!AP6+'8可欣'!AP6+'9东山'!AP6+'10老来福老年公寓'!AP6+'11心乐老年公寓'!AP6+'12馨元老年公寓'!AP6+'13东方老年公寓'!AP6+'14鑫夕阳温泉康复养老院'!AP6+'15广禾养老文华苑'!AP6+'16德祥老年公寓'!AP6+'17夕阳之光老年公寓'!AP6+'19老年福星老年公寓'!AP6+'20鸿源老年公寓'!AP6+'21集顺老年公寓'!AP6+'22家园老年公寓'!AP6+'23健安居老年公寓'!AP6+'24敬福老年公寓'!AP6+'25良园老年公寓'!AP6+'26明珠生态园万家福老年公寓'!AP6+'27鑫平湖老年公寓'!AP6+'28颐养天年老年公寓'!AP6+'29悦和老年公寓'!AP6+'30夕阳红老年公寓'!AP6+'31康宁老年公寓'!AP6</f>
        <v>52</v>
      </c>
      <c r="AQ6" s="90">
        <f>'1清江祥和'!AQ6+'2兴华老年公寓'!AQ6+'3德福老龄公寓'!AQ6+'4康乐园'!AQ6+'5颐养院老年公寓'!AQ6+'6人和'!AQ6+'7耄耋'!AQ6+'8可欣'!AQ6+'9东山'!AQ6+'10老来福老年公寓'!AQ6+'11心乐老年公寓'!AQ6+'12馨元老年公寓'!AQ6+'13东方老年公寓'!AQ6+'14鑫夕阳温泉康复养老院'!AQ6+'15广禾养老文华苑'!AQ6+'16德祥老年公寓'!AQ6+'17夕阳之光老年公寓'!AQ6+'19老年福星老年公寓'!AQ6+'20鸿源老年公寓'!AQ6+'21集顺老年公寓'!AQ6+'22家园老年公寓'!AQ6+'23健安居老年公寓'!AQ6+'24敬福老年公寓'!AQ6+'25良园老年公寓'!AQ6+'26明珠生态园万家福老年公寓'!AQ6+'27鑫平湖老年公寓'!AQ6+'28颐养天年老年公寓'!AQ6+'29悦和老年公寓'!AQ6+'30夕阳红老年公寓'!AQ6+'31康宁老年公寓'!AQ6</f>
        <v>63</v>
      </c>
      <c r="AR6" s="90">
        <f>'1清江祥和'!AR6+'2兴华老年公寓'!AR6+'3德福老龄公寓'!AR6+'4康乐园'!AR6+'5颐养院老年公寓'!AR6+'6人和'!AR6+'7耄耋'!AR6+'8可欣'!AR6+'9东山'!AR6+'10老来福老年公寓'!AR6+'11心乐老年公寓'!AR6+'12馨元老年公寓'!AR6+'13东方老年公寓'!AR6+'14鑫夕阳温泉康复养老院'!AR6+'15广禾养老文华苑'!AR6+'16德祥老年公寓'!AR6+'17夕阳之光老年公寓'!AR6+'19老年福星老年公寓'!AR6+'20鸿源老年公寓'!AR6+'21集顺老年公寓'!AR6+'22家园老年公寓'!AR6+'23健安居老年公寓'!AR6+'24敬福老年公寓'!AR6+'25良园老年公寓'!AR6+'26明珠生态园万家福老年公寓'!AR6+'27鑫平湖老年公寓'!AR6+'28颐养天年老年公寓'!AR6+'29悦和老年公寓'!AR6+'30夕阳红老年公寓'!AR6+'31康宁老年公寓'!AR6</f>
        <v>188</v>
      </c>
      <c r="AS6" s="90">
        <f>'1清江祥和'!AS6+'2兴华老年公寓'!AS6+'3德福老龄公寓'!AS6+'4康乐园'!AS6+'5颐养院老年公寓'!AS6+'6人和'!AS6+'7耄耋'!AS6+'8可欣'!AS6+'9东山'!AS6+'10老来福老年公寓'!AS6+'11心乐老年公寓'!AS6+'12馨元老年公寓'!AS6+'13东方老年公寓'!AS6+'14鑫夕阳温泉康复养老院'!AS6+'15广禾养老文华苑'!AS6+'16德祥老年公寓'!AS6+'17夕阳之光老年公寓'!AS6+'19老年福星老年公寓'!AS6+'20鸿源老年公寓'!AS6+'21集顺老年公寓'!AS6+'22家园老年公寓'!AS6+'23健安居老年公寓'!AS6+'24敬福老年公寓'!AS6+'25良园老年公寓'!AS6+'26明珠生态园万家福老年公寓'!AS6+'27鑫平湖老年公寓'!AS6+'28颐养天年老年公寓'!AS6+'29悦和老年公寓'!AS6+'30夕阳红老年公寓'!AS6+'31康宁老年公寓'!AS6</f>
        <v>76</v>
      </c>
      <c r="AT6" s="90">
        <f>'1清江祥和'!AT6+'2兴华老年公寓'!AT6+'3德福老龄公寓'!AT6+'4康乐园'!AT6+'5颐养院老年公寓'!AT6+'6人和'!AT6+'7耄耋'!AT6+'8可欣'!AT6+'9东山'!AT6+'10老来福老年公寓'!AT6+'11心乐老年公寓'!AT6+'12馨元老年公寓'!AT6+'13东方老年公寓'!AT6+'14鑫夕阳温泉康复养老院'!AT6+'15广禾养老文华苑'!AT6+'16德祥老年公寓'!AT6+'17夕阳之光老年公寓'!AT6+'19老年福星老年公寓'!AT6+'20鸿源老年公寓'!AT6+'21集顺老年公寓'!AT6+'22家园老年公寓'!AT6+'23健安居老年公寓'!AT6+'24敬福老年公寓'!AT6+'25良园老年公寓'!AT6+'26明珠生态园万家福老年公寓'!AT6+'27鑫平湖老年公寓'!AT6+'28颐养天年老年公寓'!AT6+'29悦和老年公寓'!AT6+'30夕阳红老年公寓'!AT6+'31康宁老年公寓'!AT6</f>
        <v>52</v>
      </c>
      <c r="AU6" s="90">
        <f>'1清江祥和'!AU6+'2兴华老年公寓'!AU6+'3德福老龄公寓'!AU6+'4康乐园'!AU6+'5颐养院老年公寓'!AU6+'6人和'!AU6+'7耄耋'!AU6+'8可欣'!AU6+'9东山'!AU6+'10老来福老年公寓'!AU6+'11心乐老年公寓'!AU6+'12馨元老年公寓'!AU6+'13东方老年公寓'!AU6+'14鑫夕阳温泉康复养老院'!AU6+'15广禾养老文华苑'!AU6+'16德祥老年公寓'!AU6+'17夕阳之光老年公寓'!AU6+'19老年福星老年公寓'!AU6+'20鸿源老年公寓'!AU6+'21集顺老年公寓'!AU6+'22家园老年公寓'!AU6+'23健安居老年公寓'!AU6+'24敬福老年公寓'!AU6+'25良园老年公寓'!AU6+'26明珠生态园万家福老年公寓'!AU6+'27鑫平湖老年公寓'!AU6+'28颐养天年老年公寓'!AU6+'29悦和老年公寓'!AU6+'30夕阳红老年公寓'!AU6+'31康宁老年公寓'!AU6</f>
        <v>63</v>
      </c>
      <c r="AV6" s="90">
        <f>'1清江祥和'!AV6+'2兴华老年公寓'!AV6+'3德福老龄公寓'!AV6+'4康乐园'!AV6+'5颐养院老年公寓'!AV6+'6人和'!AV6+'7耄耋'!AV6+'8可欣'!AV6+'9东山'!AV6+'10老来福老年公寓'!AV6+'11心乐老年公寓'!AV6+'12馨元老年公寓'!AV6+'13东方老年公寓'!AV6+'14鑫夕阳温泉康复养老院'!AV6+'15广禾养老文华苑'!AV6+'16德祥老年公寓'!AV6+'17夕阳之光老年公寓'!AV6+'19老年福星老年公寓'!AV6+'20鸿源老年公寓'!AV6+'21集顺老年公寓'!AV6+'22家园老年公寓'!AV6+'23健安居老年公寓'!AV6+'24敬福老年公寓'!AV6+'25良园老年公寓'!AV6+'26明珠生态园万家福老年公寓'!AV6+'27鑫平湖老年公寓'!AV6+'28颐养天年老年公寓'!AV6+'29悦和老年公寓'!AV6+'30夕阳红老年公寓'!AV6+'31康宁老年公寓'!AV6</f>
        <v>188</v>
      </c>
      <c r="AW6" s="90">
        <f>'1清江祥和'!AW6+'2兴华老年公寓'!AW6+'3德福老龄公寓'!AW6+'4康乐园'!AW6+'5颐养院老年公寓'!AW6+'6人和'!AW6+'7耄耋'!AW6+'8可欣'!AW6+'9东山'!AW6+'10老来福老年公寓'!AW6+'11心乐老年公寓'!AW6+'12馨元老年公寓'!AW6+'13东方老年公寓'!AW6+'14鑫夕阳温泉康复养老院'!AW6+'15广禾养老文华苑'!AW6+'16德祥老年公寓'!AW6+'17夕阳之光老年公寓'!AW6+'19老年福星老年公寓'!AW6+'20鸿源老年公寓'!AW6+'21集顺老年公寓'!AW6+'22家园老年公寓'!AW6+'23健安居老年公寓'!AW6+'24敬福老年公寓'!AW6+'25良园老年公寓'!AW6+'26明珠生态园万家福老年公寓'!AW6+'27鑫平湖老年公寓'!AW6+'28颐养天年老年公寓'!AW6+'29悦和老年公寓'!AW6+'30夕阳红老年公寓'!AW6+'31康宁老年公寓'!AW6</f>
        <v>76</v>
      </c>
      <c r="AX6" s="90">
        <f>'1清江祥和'!AX6+'2兴华老年公寓'!AX6+'3德福老龄公寓'!AX6+'4康乐园'!AX6+'5颐养院老年公寓'!AX6+'6人和'!AX6+'7耄耋'!AX6+'8可欣'!AX6+'9东山'!AX6+'10老来福老年公寓'!AX6+'11心乐老年公寓'!AX6+'12馨元老年公寓'!AX6+'13东方老年公寓'!AX6+'14鑫夕阳温泉康复养老院'!AX6+'15广禾养老文华苑'!AX6+'16德祥老年公寓'!AX6+'17夕阳之光老年公寓'!AX6+'19老年福星老年公寓'!AX6+'20鸿源老年公寓'!AX6+'21集顺老年公寓'!AX6+'22家园老年公寓'!AX6+'23健安居老年公寓'!AX6+'24敬福老年公寓'!AX6+'25良园老年公寓'!AX6+'26明珠生态园万家福老年公寓'!AX6+'27鑫平湖老年公寓'!AX6+'28颐养天年老年公寓'!AX6+'29悦和老年公寓'!AX6+'30夕阳红老年公寓'!AX6+'31康宁老年公寓'!AX6</f>
        <v>52</v>
      </c>
      <c r="AY6" s="90">
        <f>'1清江祥和'!AY6+'2兴华老年公寓'!AY6+'3德福老龄公寓'!AY6+'4康乐园'!AY6+'5颐养院老年公寓'!AY6+'6人和'!AY6+'7耄耋'!AY6+'8可欣'!AY6+'9东山'!AY6+'10老来福老年公寓'!AY6+'11心乐老年公寓'!AY6+'12馨元老年公寓'!AY6+'13东方老年公寓'!AY6+'14鑫夕阳温泉康复养老院'!AY6+'15广禾养老文华苑'!AY6+'16德祥老年公寓'!AY6+'17夕阳之光老年公寓'!AY6+'19老年福星老年公寓'!AY6+'20鸿源老年公寓'!AY6+'21集顺老年公寓'!AY6+'22家园老年公寓'!AY6+'23健安居老年公寓'!AY6+'24敬福老年公寓'!AY6+'25良园老年公寓'!AY6+'26明珠生态园万家福老年公寓'!AY6+'27鑫平湖老年公寓'!AY6+'28颐养天年老年公寓'!AY6+'29悦和老年公寓'!AY6+'30夕阳红老年公寓'!AY6+'31康宁老年公寓'!AY6</f>
        <v>62</v>
      </c>
      <c r="AZ6" s="90">
        <f>'1清江祥和'!AZ6+'2兴华老年公寓'!AZ6+'3德福老龄公寓'!AZ6+'4康乐园'!AZ6+'5颐养院老年公寓'!AZ6+'6人和'!AZ6+'7耄耋'!AZ6+'8可欣'!AZ6+'9东山'!AZ6+'10老来福老年公寓'!AZ6+'11心乐老年公寓'!AZ6+'12馨元老年公寓'!AZ6+'13东方老年公寓'!AZ6+'14鑫夕阳温泉康复养老院'!AZ6+'15广禾养老文华苑'!AZ6+'16德祥老年公寓'!AZ6+'17夕阳之光老年公寓'!AZ6+'19老年福星老年公寓'!AZ6+'20鸿源老年公寓'!AZ6+'21集顺老年公寓'!AZ6+'22家园老年公寓'!AZ6+'23健安居老年公寓'!AZ6+'24敬福老年公寓'!AZ6+'25良园老年公寓'!AZ6+'26明珠生态园万家福老年公寓'!AZ6+'27鑫平湖老年公寓'!AZ6+'28颐养天年老年公寓'!AZ6+'29悦和老年公寓'!AZ6+'30夕阳红老年公寓'!AZ6+'31康宁老年公寓'!AZ6</f>
        <v>187</v>
      </c>
      <c r="BA6" s="176" t="e">
        <f>'1清江祥和'!BA6+'2兴华老年公寓'!BA6+'3德福老龄公寓'!BA6+'4康乐园'!BA6+'5颐养院老年公寓'!BA6+'6人和'!BA6+'7耄耋'!BA6+'8可欣'!BA6+'9东山'!BA6+'10老来福老年公寓'!BA6+'11心乐老年公寓'!BA6+'12馨元老年公寓'!BA6+'13东方老年公寓'!BA6+'14鑫夕阳温泉康复养老院'!BA6+'15广禾养老文华苑'!BA6+'16德祥老年公寓'!BA6+'17夕阳之光老年公寓'!BA6+#REF!+'19老年福星老年公寓'!BA6+'20鸿源老年公寓'!BA6+'21集顺老年公寓'!BA6+'22家园老年公寓'!BA6+'23健安居老年公寓'!BA6+'24敬福老年公寓'!BA6+'25良园老年公寓'!BA6+'26明珠生态园万家福老年公寓'!BA6+'27鑫平湖老年公寓'!BA6+'28颐养天年老年公寓'!BA6+'29悦和老年公寓'!BA6+'30夕阳红老年公寓'!BA6+'31康宁老年公寓'!BA6</f>
        <v>#REF!</v>
      </c>
      <c r="BB6" s="170" t="e">
        <f>'1清江祥和'!BB6+'2兴华老年公寓'!BB6+'3德福老龄公寓'!BB6+'4康乐园'!BB6+'5颐养院老年公寓'!BB6+'6人和'!BB6+'7耄耋'!BB6+'8可欣'!BB6+'9东山'!BB6+'10老来福老年公寓'!BB6+'11心乐老年公寓'!BB6+'12馨元老年公寓'!BB6+'13东方老年公寓'!BB6+'14鑫夕阳温泉康复养老院'!BB6+'15广禾养老文华苑'!BB6+'16德祥老年公寓'!BB6+'17夕阳之光老年公寓'!BB6+#REF!+'19老年福星老年公寓'!BB6+'20鸿源老年公寓'!BB6+'21集顺老年公寓'!BB6+'22家园老年公寓'!BB6+'23健安居老年公寓'!BB6+'24敬福老年公寓'!BB6+'25良园老年公寓'!BB6+'26明珠生态园万家福老年公寓'!BB6+'27鑫平湖老年公寓'!BB6+'28颐养天年老年公寓'!BB6+'29悦和老年公寓'!BB6+'30夕阳红老年公寓'!BB6+'31康宁老年公寓'!BB6</f>
        <v>#REF!</v>
      </c>
      <c r="BC6" s="173" t="e">
        <f>'1清江祥和'!BC6+'2兴华老年公寓'!BC6+'3德福老龄公寓'!BC6+'4康乐园'!BC6+'5颐养院老年公寓'!BC6+'6人和'!BC6+'7耄耋'!BC6+'8可欣'!BC6+'9东山'!BC6+'10老来福老年公寓'!BC6+'11心乐老年公寓'!BC6+'12馨元老年公寓'!BC6+'13东方老年公寓'!BC6+'14鑫夕阳温泉康复养老院'!BC6+'15广禾养老文华苑'!BC6+'16德祥老年公寓'!BC6+'17夕阳之光老年公寓'!BC6+#REF!+'19老年福星老年公寓'!BC6+'20鸿源老年公寓'!BC6+'21集顺老年公寓'!BC6+'22家园老年公寓'!BC6+'23健安居老年公寓'!BC6+'24敬福老年公寓'!BC6+'25良园老年公寓'!BC6+'26明珠生态园万家福老年公寓'!BC6+'27鑫平湖老年公寓'!BC6+'28颐养天年老年公寓'!BC6+'29悦和老年公寓'!BC6+'30夕阳红老年公寓'!BC6+'31康宁老年公寓'!BC6</f>
        <v>#REF!</v>
      </c>
    </row>
    <row r="7" spans="1:55" ht="45" customHeight="1">
      <c r="A7" s="165"/>
      <c r="B7" s="165"/>
      <c r="C7" s="86"/>
      <c r="D7" s="91"/>
      <c r="E7" s="165" t="s">
        <v>40</v>
      </c>
      <c r="F7" s="165"/>
      <c r="G7" s="165"/>
      <c r="H7" s="165"/>
      <c r="I7" s="165" t="s">
        <v>41</v>
      </c>
      <c r="J7" s="165"/>
      <c r="K7" s="165"/>
      <c r="L7" s="165"/>
      <c r="M7" s="165" t="s">
        <v>42</v>
      </c>
      <c r="N7" s="165"/>
      <c r="O7" s="165"/>
      <c r="P7" s="165"/>
      <c r="Q7" s="165" t="s">
        <v>43</v>
      </c>
      <c r="R7" s="165"/>
      <c r="S7" s="165"/>
      <c r="T7" s="165"/>
      <c r="U7" s="165" t="s">
        <v>44</v>
      </c>
      <c r="V7" s="165"/>
      <c r="W7" s="165"/>
      <c r="X7" s="165"/>
      <c r="Y7" s="165" t="s">
        <v>45</v>
      </c>
      <c r="Z7" s="165"/>
      <c r="AA7" s="165"/>
      <c r="AB7" s="165"/>
      <c r="AC7" s="165" t="s">
        <v>46</v>
      </c>
      <c r="AD7" s="165"/>
      <c r="AE7" s="165"/>
      <c r="AF7" s="165"/>
      <c r="AG7" s="165" t="s">
        <v>47</v>
      </c>
      <c r="AH7" s="165"/>
      <c r="AI7" s="165"/>
      <c r="AJ7" s="165"/>
      <c r="AK7" s="165" t="s">
        <v>48</v>
      </c>
      <c r="AL7" s="165"/>
      <c r="AM7" s="165"/>
      <c r="AN7" s="165"/>
      <c r="AO7" s="165" t="s">
        <v>49</v>
      </c>
      <c r="AP7" s="165"/>
      <c r="AQ7" s="165"/>
      <c r="AR7" s="165"/>
      <c r="AS7" s="165" t="s">
        <v>50</v>
      </c>
      <c r="AT7" s="165"/>
      <c r="AU7" s="165"/>
      <c r="AV7" s="165"/>
      <c r="AW7" s="165" t="s">
        <v>51</v>
      </c>
      <c r="AX7" s="165"/>
      <c r="AY7" s="165"/>
      <c r="AZ7" s="165"/>
      <c r="BA7" s="176" t="e">
        <f>'1清江祥和'!BA7+'2兴华老年公寓'!BA7+'3德福老龄公寓'!BA7+'4康乐园'!BA7+'5颐养院老年公寓'!BA7+'6人和'!BA7+'7耄耋'!BA7+'8可欣'!BA7+'9东山'!BA7+'10老来福老年公寓'!BA7+'11心乐老年公寓'!BA7+'12馨元老年公寓'!BA7+'13东方老年公寓'!BA7+'14鑫夕阳温泉康复养老院'!BA7+'15广禾养老文华苑'!BA7+'16德祥老年公寓'!BA7+'17夕阳之光老年公寓'!BA7+#REF!+'19老年福星老年公寓'!BA7+'20鸿源老年公寓'!BA7+'21集顺老年公寓'!BA7+'22家园老年公寓'!BA7+'23健安居老年公寓'!BA7+'24敬福老年公寓'!BA7+'25良园老年公寓'!BA7+'26明珠生态园万家福老年公寓'!BA7+'27鑫平湖老年公寓'!BA7+'28颐养天年老年公寓'!BA7+'29悦和老年公寓'!BA7+'30夕阳红老年公寓'!BA7+'31康宁老年公寓'!BA7</f>
        <v>#REF!</v>
      </c>
      <c r="BB7" s="170" t="e">
        <f>'1清江祥和'!BB7+'2兴华老年公寓'!BB7+'3德福老龄公寓'!BB7+'4康乐园'!BB7+'5颐养院老年公寓'!BB7+'6人和'!BB7+'7耄耋'!BB7+'8可欣'!BB7+'9东山'!BB7+'10老来福老年公寓'!BB7+'11心乐老年公寓'!BB7+'12馨元老年公寓'!BB7+'13东方老年公寓'!BB7+'14鑫夕阳温泉康复养老院'!BB7+'15广禾养老文华苑'!BB7+'16德祥老年公寓'!BB7+'17夕阳之光老年公寓'!BB7+#REF!+'19老年福星老年公寓'!BB7+'20鸿源老年公寓'!BB7+'21集顺老年公寓'!BB7+'22家园老年公寓'!BB7+'23健安居老年公寓'!BB7+'24敬福老年公寓'!BB7+'25良园老年公寓'!BB7+'26明珠生态园万家福老年公寓'!BB7+'27鑫平湖老年公寓'!BB7+'28颐养天年老年公寓'!BB7+'29悦和老年公寓'!BB7+'30夕阳红老年公寓'!BB7+'31康宁老年公寓'!BB7</f>
        <v>#REF!</v>
      </c>
      <c r="BC7" s="173" t="e">
        <f>'1清江祥和'!BC7+'2兴华老年公寓'!BC7+'3德福老龄公寓'!BC7+'4康乐园'!BC7+'5颐养院老年公寓'!BC7+'6人和'!BC7+'7耄耋'!BC7+'8可欣'!BC7+'9东山'!BC7+'10老来福老年公寓'!BC7+'11心乐老年公寓'!BC7+'12馨元老年公寓'!BC7+'13东方老年公寓'!BC7+'14鑫夕阳温泉康复养老院'!BC7+'15广禾养老文华苑'!BC7+'16德祥老年公寓'!BC7+'17夕阳之光老年公寓'!BC7+#REF!+'19老年福星老年公寓'!BC7+'20鸿源老年公寓'!BC7+'21集顺老年公寓'!BC7+'22家园老年公寓'!BC7+'23健安居老年公寓'!BC7+'24敬福老年公寓'!BC7+'25良园老年公寓'!BC7+'26明珠生态园万家福老年公寓'!BC7+'27鑫平湖老年公寓'!BC7+'28颐养天年老年公寓'!BC7+'29悦和老年公寓'!BC7+'30夕阳红老年公寓'!BC7+'31康宁老年公寓'!BC7</f>
        <v>#REF!</v>
      </c>
    </row>
    <row r="8" spans="1:55" ht="62.25" customHeight="1">
      <c r="A8" s="165"/>
      <c r="B8" s="165"/>
      <c r="C8" s="86" t="s">
        <v>52</v>
      </c>
      <c r="D8" s="92">
        <f>'1清江祥和'!D8+'2兴华老年公寓'!D8+'3德福老龄公寓'!D8+'4康乐园'!D8+'5颐养院老年公寓'!D8+'6人和'!D8+'7耄耋'!D8+'8可欣'!D8+'9东山'!D8+'10老来福老年公寓'!D8+'11心乐老年公寓'!D8+'12馨元老年公寓'!D8+'13东方老年公寓'!D8+'14鑫夕阳温泉康复养老院'!D8+'15广禾养老文华苑'!D8+'16德祥老年公寓'!D8+'17夕阳之光老年公寓'!D8+'19老年福星老年公寓'!D8+'20鸿源老年公寓'!D8+'21集顺老年公寓'!D8+'22家园老年公寓'!D8+'23健安居老年公寓'!D8+'24敬福老年公寓'!D8+'25良园老年公寓'!D8+'26明珠生态园万家福老年公寓'!D8+'27鑫平湖老年公寓'!D8+'28颐养天年老年公寓'!D8+'29悦和老年公寓'!D8+'30夕阳红老年公寓'!D8+'31康宁老年公寓'!D8</f>
        <v>48900.84</v>
      </c>
      <c r="E8" s="86" t="s">
        <v>36</v>
      </c>
      <c r="F8" s="86" t="s">
        <v>37</v>
      </c>
      <c r="G8" s="86" t="s">
        <v>38</v>
      </c>
      <c r="H8" s="86" t="s">
        <v>39</v>
      </c>
      <c r="I8" s="86" t="s">
        <v>36</v>
      </c>
      <c r="J8" s="86" t="s">
        <v>37</v>
      </c>
      <c r="K8" s="86" t="s">
        <v>38</v>
      </c>
      <c r="L8" s="86" t="s">
        <v>39</v>
      </c>
      <c r="M8" s="86" t="s">
        <v>36</v>
      </c>
      <c r="N8" s="86" t="s">
        <v>37</v>
      </c>
      <c r="O8" s="86" t="s">
        <v>38</v>
      </c>
      <c r="P8" s="86" t="s">
        <v>39</v>
      </c>
      <c r="Q8" s="86" t="s">
        <v>36</v>
      </c>
      <c r="R8" s="86" t="s">
        <v>37</v>
      </c>
      <c r="S8" s="86" t="s">
        <v>38</v>
      </c>
      <c r="T8" s="86" t="s">
        <v>39</v>
      </c>
      <c r="U8" s="86" t="s">
        <v>36</v>
      </c>
      <c r="V8" s="86" t="s">
        <v>37</v>
      </c>
      <c r="W8" s="86" t="s">
        <v>38</v>
      </c>
      <c r="X8" s="86" t="s">
        <v>39</v>
      </c>
      <c r="Y8" s="86" t="s">
        <v>36</v>
      </c>
      <c r="Z8" s="86" t="s">
        <v>37</v>
      </c>
      <c r="AA8" s="86" t="s">
        <v>38</v>
      </c>
      <c r="AB8" s="86" t="s">
        <v>39</v>
      </c>
      <c r="AC8" s="86" t="s">
        <v>36</v>
      </c>
      <c r="AD8" s="86" t="s">
        <v>37</v>
      </c>
      <c r="AE8" s="86" t="s">
        <v>38</v>
      </c>
      <c r="AF8" s="86" t="s">
        <v>39</v>
      </c>
      <c r="AG8" s="86" t="s">
        <v>36</v>
      </c>
      <c r="AH8" s="86" t="s">
        <v>37</v>
      </c>
      <c r="AI8" s="86" t="s">
        <v>38</v>
      </c>
      <c r="AJ8" s="86" t="s">
        <v>39</v>
      </c>
      <c r="AK8" s="86" t="s">
        <v>36</v>
      </c>
      <c r="AL8" s="86" t="s">
        <v>37</v>
      </c>
      <c r="AM8" s="86" t="s">
        <v>38</v>
      </c>
      <c r="AN8" s="86" t="s">
        <v>39</v>
      </c>
      <c r="AO8" s="86" t="s">
        <v>36</v>
      </c>
      <c r="AP8" s="86" t="s">
        <v>37</v>
      </c>
      <c r="AQ8" s="86" t="s">
        <v>38</v>
      </c>
      <c r="AR8" s="86" t="s">
        <v>39</v>
      </c>
      <c r="AS8" s="86" t="s">
        <v>36</v>
      </c>
      <c r="AT8" s="86" t="s">
        <v>37</v>
      </c>
      <c r="AU8" s="86" t="s">
        <v>38</v>
      </c>
      <c r="AV8" s="86" t="s">
        <v>39</v>
      </c>
      <c r="AW8" s="86" t="s">
        <v>36</v>
      </c>
      <c r="AX8" s="86" t="s">
        <v>37</v>
      </c>
      <c r="AY8" s="86" t="s">
        <v>38</v>
      </c>
      <c r="AZ8" s="86" t="s">
        <v>39</v>
      </c>
      <c r="BA8" s="176" t="e">
        <f>'1清江祥和'!BA8+'2兴华老年公寓'!BA8+'3德福老龄公寓'!BA8+'4康乐园'!BA8+'5颐养院老年公寓'!BA8+'6人和'!BA8+'7耄耋'!BA8+'8可欣'!BA8+'9东山'!BA8+'10老来福老年公寓'!BA8+'11心乐老年公寓'!BA8+'12馨元老年公寓'!BA8+'13东方老年公寓'!BA8+'14鑫夕阳温泉康复养老院'!BA8+'15广禾养老文华苑'!BA8+'16德祥老年公寓'!BA8+'17夕阳之光老年公寓'!BA8+#REF!+'19老年福星老年公寓'!BA8+'20鸿源老年公寓'!BA8+'21集顺老年公寓'!BA8+'22家园老年公寓'!BA8+'23健安居老年公寓'!BA8+'24敬福老年公寓'!BA8+'25良园老年公寓'!BA8+'26明珠生态园万家福老年公寓'!BA8+'27鑫平湖老年公寓'!BA8+'28颐养天年老年公寓'!BA8+'29悦和老年公寓'!BA8+'30夕阳红老年公寓'!BA8+'31康宁老年公寓'!BA8</f>
        <v>#REF!</v>
      </c>
      <c r="BB8" s="170" t="e">
        <f>'1清江祥和'!BB8+'2兴华老年公寓'!BB8+'3德福老龄公寓'!BB8+'4康乐园'!BB8+'5颐养院老年公寓'!BB8+'6人和'!BB8+'7耄耋'!BB8+'8可欣'!BB8+'9东山'!BB8+'10老来福老年公寓'!BB8+'11心乐老年公寓'!BB8+'12馨元老年公寓'!BB8+'13东方老年公寓'!BB8+'14鑫夕阳温泉康复养老院'!BB8+'15广禾养老文华苑'!BB8+'16德祥老年公寓'!BB8+'17夕阳之光老年公寓'!BB8+#REF!+'19老年福星老年公寓'!BB8+'20鸿源老年公寓'!BB8+'21集顺老年公寓'!BB8+'22家园老年公寓'!BB8+'23健安居老年公寓'!BB8+'24敬福老年公寓'!BB8+'25良园老年公寓'!BB8+'26明珠生态园万家福老年公寓'!BB8+'27鑫平湖老年公寓'!BB8+'28颐养天年老年公寓'!BB8+'29悦和老年公寓'!BB8+'30夕阳红老年公寓'!BB8+'31康宁老年公寓'!BB8</f>
        <v>#REF!</v>
      </c>
      <c r="BC8" s="173" t="e">
        <f>'1清江祥和'!BC8+'2兴华老年公寓'!BC8+'3德福老龄公寓'!BC8+'4康乐园'!BC8+'5颐养院老年公寓'!BC8+'6人和'!BC8+'7耄耋'!BC8+'8可欣'!BC8+'9东山'!BC8+'10老来福老年公寓'!BC8+'11心乐老年公寓'!BC8+'12馨元老年公寓'!BC8+'13东方老年公寓'!BC8+'14鑫夕阳温泉康复养老院'!BC8+'15广禾养老文华苑'!BC8+'16德祥老年公寓'!BC8+'17夕阳之光老年公寓'!BC8+#REF!+'19老年福星老年公寓'!BC8+'20鸿源老年公寓'!BC8+'21集顺老年公寓'!BC8+'22家园老年公寓'!BC8+'23健安居老年公寓'!BC8+'24敬福老年公寓'!BC8+'25良园老年公寓'!BC8+'26明珠生态园万家福老年公寓'!BC8+'27鑫平湖老年公寓'!BC8+'28颐养天年老年公寓'!BC8+'29悦和老年公寓'!BC8+'30夕阳红老年公寓'!BC8+'31康宁老年公寓'!BC8</f>
        <v>#REF!</v>
      </c>
    </row>
    <row r="9" spans="1:55" ht="89.25" customHeight="1">
      <c r="A9" s="165"/>
      <c r="B9" s="165"/>
      <c r="C9" s="86" t="s">
        <v>53</v>
      </c>
      <c r="D9" s="92">
        <f>'1清江祥和'!D9+'2兴华老年公寓'!D9+'3德福老龄公寓'!D9+'4康乐园'!D9+'5颐养院老年公寓'!D9+'6人和'!D9+'7耄耋'!D9+'8可欣'!D9+'9东山'!D9+'10老来福老年公寓'!D9+'11心乐老年公寓'!D9+'12馨元老年公寓'!D9+'13东方老年公寓'!D9+'14鑫夕阳温泉康复养老院'!D9+'15广禾养老文华苑'!D9+'16德祥老年公寓'!D9+'17夕阳之光老年公寓'!D9+'19老年福星老年公寓'!D9+'20鸿源老年公寓'!D9+'21集顺老年公寓'!D9+'22家园老年公寓'!D9+'23健安居老年公寓'!D9+'24敬福老年公寓'!D9+'25良园老年公寓'!D9+'26明珠生态园万家福老年公寓'!D9+'27鑫平湖老年公寓'!D9+'28颐养天年老年公寓'!D9+'29悦和老年公寓'!D9+'30夕阳红老年公寓'!D9+'31康宁老年公寓'!D9</f>
        <v>2763</v>
      </c>
      <c r="E9" s="149">
        <f>'1清江祥和'!E9+'2兴华老年公寓'!E9+'3德福老龄公寓'!E9+'4康乐园'!E9+'5颐养院老年公寓'!E9+'6人和'!E9+'7耄耋'!E9+'8可欣'!E9+'9东山'!E9+'10老来福老年公寓'!E9+'11心乐老年公寓'!E9+'12馨元老年公寓'!E9+'13东方老年公寓'!E9+'14鑫夕阳温泉康复养老院'!E9+'15广禾养老文华苑'!E9+'16德祥老年公寓'!E9+'17夕阳之光老年公寓'!E9+'19老年福星老年公寓'!E9+'20鸿源老年公寓'!E9+'21集顺老年公寓'!E9+'22家园老年公寓'!E9+'23健安居老年公寓'!E9+'24敬福老年公寓'!E9+'25良园老年公寓'!E9+'26明珠生态园万家福老年公寓'!E9+'27鑫平湖老年公寓'!E9+'28颐养天年老年公寓'!E9+'29悦和老年公寓'!E9+'30夕阳红老年公寓'!E9+'31康宁老年公寓'!E9</f>
        <v>0.15750000000000003</v>
      </c>
      <c r="F9" s="149">
        <f>'1清江祥和'!F9+'2兴华老年公寓'!F9+'3德福老龄公寓'!F9+'4康乐园'!F9+'5颐养院老年公寓'!F9+'6人和'!F9+'7耄耋'!F9+'8可欣'!F9+'9东山'!F9+'10老来福老年公寓'!F9+'11心乐老年公寓'!F9+'12馨元老年公寓'!F9+'13东方老年公寓'!F9+'14鑫夕阳温泉康复养老院'!F9+'15广禾养老文华苑'!F9+'16德祥老年公寓'!F9+'17夕阳之光老年公寓'!F9+'19老年福星老年公寓'!F9+'20鸿源老年公寓'!F9+'21集顺老年公寓'!F9+'22家园老年公寓'!F9+'23健安居老年公寓'!F9+'24敬福老年公寓'!F9+'25良园老年公寓'!F9+'26明珠生态园万家福老年公寓'!F9+'27鑫平湖老年公寓'!F9+'28颐养天年老年公寓'!F9+'29悦和老年公寓'!F9+'30夕阳红老年公寓'!F9+'31康宁老年公寓'!F9</f>
        <v>0.215</v>
      </c>
      <c r="G9" s="149">
        <f>'1清江祥和'!G9+'2兴华老年公寓'!G9+'3德福老龄公寓'!G9+'4康乐园'!G9+'5颐养院老年公寓'!G9+'6人和'!G9+'7耄耋'!G9+'8可欣'!G9+'9东山'!G9+'10老来福老年公寓'!G9+'11心乐老年公寓'!G9+'12馨元老年公寓'!G9+'13东方老年公寓'!G9+'14鑫夕阳温泉康复养老院'!G9+'15广禾养老文华苑'!G9+'16德祥老年公寓'!G9+'17夕阳之光老年公寓'!G9+'19老年福星老年公寓'!G9+'20鸿源老年公寓'!G9+'21集顺老年公寓'!G9+'22家园老年公寓'!G9+'23健安居老年公寓'!G9+'24敬福老年公寓'!G9+'25良园老年公寓'!G9+'26明珠生态园万家福老年公寓'!G9+'27鑫平湖老年公寓'!G9+'28颐养天年老年公寓'!G9+'29悦和老年公寓'!G9+'30夕阳红老年公寓'!G9+'31康宁老年公寓'!G9</f>
        <v>0.53249999999999997</v>
      </c>
      <c r="H9" s="149">
        <f>'1清江祥和'!H9+'2兴华老年公寓'!H9+'3德福老龄公寓'!H9+'4康乐园'!H9+'5颐养院老年公寓'!H9+'6人和'!H9+'7耄耋'!H9+'8可欣'!H9+'9东山'!H9+'10老来福老年公寓'!H9+'11心乐老年公寓'!H9+'12馨元老年公寓'!H9+'13东方老年公寓'!H9+'14鑫夕阳温泉康复养老院'!H9+'15广禾养老文华苑'!H9+'16德祥老年公寓'!H9+'17夕阳之光老年公寓'!H9+'19老年福星老年公寓'!H9+'20鸿源老年公寓'!H9+'21集顺老年公寓'!H9+'22家园老年公寓'!H9+'23健安居老年公寓'!H9+'24敬福老年公寓'!H9+'25良园老年公寓'!H9+'26明珠生态园万家福老年公寓'!H9+'27鑫平湖老年公寓'!H9+'28颐养天年老年公寓'!H9+'29悦和老年公寓'!H9+'30夕阳红老年公寓'!H9+'31康宁老年公寓'!H9</f>
        <v>0.90499999999999992</v>
      </c>
      <c r="I9" s="149">
        <f>'1清江祥和'!I9+'2兴华老年公寓'!I9+'3德福老龄公寓'!I9+'4康乐园'!I9+'5颐养院老年公寓'!I9+'6人和'!I9+'7耄耋'!I9+'8可欣'!I9+'9东山'!I9+'10老来福老年公寓'!I9+'11心乐老年公寓'!I9+'12馨元老年公寓'!I9+'13东方老年公寓'!I9+'14鑫夕阳温泉康复养老院'!I9+'15广禾养老文华苑'!I9+'16德祥老年公寓'!I9+'17夕阳之光老年公寓'!I9+'19老年福星老年公寓'!I9+'20鸿源老年公寓'!I9+'21集顺老年公寓'!I9+'22家园老年公寓'!I9+'23健安居老年公寓'!I9+'24敬福老年公寓'!I9+'25良园老年公寓'!I9+'26明珠生态园万家福老年公寓'!I9+'27鑫平湖老年公寓'!I9+'28颐养天年老年公寓'!I9+'29悦和老年公寓'!I9+'30夕阳红老年公寓'!I9+'31康宁老年公寓'!I9</f>
        <v>0.15500000000000003</v>
      </c>
      <c r="J9" s="149">
        <f>'1清江祥和'!J9+'2兴华老年公寓'!J9+'3德福老龄公寓'!J9+'4康乐园'!J9+'5颐养院老年公寓'!J9+'6人和'!J9+'7耄耋'!J9+'8可欣'!J9+'9东山'!J9+'10老来福老年公寓'!J9+'11心乐老年公寓'!J9+'12馨元老年公寓'!J9+'13东方老年公寓'!J9+'14鑫夕阳温泉康复养老院'!J9+'15广禾养老文华苑'!J9+'16德祥老年公寓'!J9+'17夕阳之光老年公寓'!J9+'19老年福星老年公寓'!J9+'20鸿源老年公寓'!J9+'21集顺老年公寓'!J9+'22家园老年公寓'!J9+'23健安居老年公寓'!J9+'24敬福老年公寓'!J9+'25良园老年公寓'!J9+'26明珠生态园万家福老年公寓'!J9+'27鑫平湖老年公寓'!J9+'28颐养天年老年公寓'!J9+'29悦和老年公寓'!J9+'30夕阳红老年公寓'!J9+'31康宁老年公寓'!J9</f>
        <v>0.22</v>
      </c>
      <c r="K9" s="149">
        <f>'1清江祥和'!K9+'2兴华老年公寓'!K9+'3德福老龄公寓'!K9+'4康乐园'!K9+'5颐养院老年公寓'!K9+'6人和'!K9+'7耄耋'!K9+'8可欣'!K9+'9东山'!K9+'10老来福老年公寓'!K9+'11心乐老年公寓'!K9+'12馨元老年公寓'!K9+'13东方老年公寓'!K9+'14鑫夕阳温泉康复养老院'!K9+'15广禾养老文华苑'!K9+'16德祥老年公寓'!K9+'17夕阳之光老年公寓'!K9+'19老年福星老年公寓'!K9+'20鸿源老年公寓'!K9+'21集顺老年公寓'!K9+'22家园老年公寓'!K9+'23健安居老年公寓'!K9+'24敬福老年公寓'!K9+'25良园老年公寓'!K9+'26明珠生态园万家福老年公寓'!K9+'27鑫平湖老年公寓'!K9+'28颐养天年老年公寓'!K9+'29悦和老年公寓'!K9+'30夕阳红老年公寓'!K9+'31康宁老年公寓'!K9</f>
        <v>0.53249999999999997</v>
      </c>
      <c r="L9" s="149">
        <f>'1清江祥和'!L9+'2兴华老年公寓'!L9+'3德福老龄公寓'!L9+'4康乐园'!L9+'5颐养院老年公寓'!L9+'6人和'!L9+'7耄耋'!L9+'8可欣'!L9+'9东山'!L9+'10老来福老年公寓'!L9+'11心乐老年公寓'!L9+'12馨元老年公寓'!L9+'13东方老年公寓'!L9+'14鑫夕阳温泉康复养老院'!L9+'15广禾养老文华苑'!L9+'16德祥老年公寓'!L9+'17夕阳之光老年公寓'!L9+'19老年福星老年公寓'!L9+'20鸿源老年公寓'!L9+'21集顺老年公寓'!L9+'22家园老年公寓'!L9+'23健安居老年公寓'!L9+'24敬福老年公寓'!L9+'25良园老年公寓'!L9+'26明珠生态园万家福老年公寓'!L9+'27鑫平湖老年公寓'!L9+'28颐养天年老年公寓'!L9+'29悦和老年公寓'!L9+'30夕阳红老年公寓'!L9+'31康宁老年公寓'!L9</f>
        <v>0.90749999999999997</v>
      </c>
      <c r="M9" s="149">
        <f>'1清江祥和'!M9+'2兴华老年公寓'!M9+'3德福老龄公寓'!M9+'4康乐园'!M9+'5颐养院老年公寓'!M9+'6人和'!M9+'7耄耋'!M9+'8可欣'!M9+'9东山'!M9+'10老来福老年公寓'!M9+'11心乐老年公寓'!M9+'12馨元老年公寓'!M9+'13东方老年公寓'!M9+'14鑫夕阳温泉康复养老院'!M9+'15广禾养老文华苑'!M9+'16德祥老年公寓'!M9+'17夕阳之光老年公寓'!M9+'19老年福星老年公寓'!M9+'20鸿源老年公寓'!M9+'21集顺老年公寓'!M9+'22家园老年公寓'!M9+'23健安居老年公寓'!M9+'24敬福老年公寓'!M9+'25良园老年公寓'!M9+'26明珠生态园万家福老年公寓'!M9+'27鑫平湖老年公寓'!M9+'28颐养天年老年公寓'!M9+'29悦和老年公寓'!M9+'30夕阳红老年公寓'!M9+'31康宁老年公寓'!M9</f>
        <v>0.15500000000000003</v>
      </c>
      <c r="N9" s="149">
        <f>'1清江祥和'!N9+'2兴华老年公寓'!N9+'3德福老龄公寓'!N9+'4康乐园'!N9+'5颐养院老年公寓'!N9+'6人和'!N9+'7耄耋'!N9+'8可欣'!N9+'9东山'!N9+'10老来福老年公寓'!N9+'11心乐老年公寓'!N9+'12馨元老年公寓'!N9+'13东方老年公寓'!N9+'14鑫夕阳温泉康复养老院'!N9+'15广禾养老文华苑'!N9+'16德祥老年公寓'!N9+'17夕阳之光老年公寓'!N9+'19老年福星老年公寓'!N9+'20鸿源老年公寓'!N9+'21集顺老年公寓'!N9+'22家园老年公寓'!N9+'23健安居老年公寓'!N9+'24敬福老年公寓'!N9+'25良园老年公寓'!N9+'26明珠生态园万家福老年公寓'!N9+'27鑫平湖老年公寓'!N9+'28颐养天年老年公寓'!N9+'29悦和老年公寓'!N9+'30夕阳红老年公寓'!N9+'31康宁老年公寓'!N9</f>
        <v>0.22500000000000001</v>
      </c>
      <c r="O9" s="149">
        <f>'1清江祥和'!O9+'2兴华老年公寓'!O9+'3德福老龄公寓'!O9+'4康乐园'!O9+'5颐养院老年公寓'!O9+'6人和'!O9+'7耄耋'!O9+'8可欣'!O9+'9东山'!O9+'10老来福老年公寓'!O9+'11心乐老年公寓'!O9+'12馨元老年公寓'!O9+'13东方老年公寓'!O9+'14鑫夕阳温泉康复养老院'!O9+'15广禾养老文华苑'!O9+'16德祥老年公寓'!O9+'17夕阳之光老年公寓'!O9+'19老年福星老年公寓'!O9+'20鸿源老年公寓'!O9+'21集顺老年公寓'!O9+'22家园老年公寓'!O9+'23健安居老年公寓'!O9+'24敬福老年公寓'!O9+'25良园老年公寓'!O9+'26明珠生态园万家福老年公寓'!O9+'27鑫平湖老年公寓'!O9+'28颐养天年老年公寓'!O9+'29悦和老年公寓'!O9+'30夕阳红老年公寓'!O9+'31康宁老年公寓'!O9</f>
        <v>0.52500000000000002</v>
      </c>
      <c r="P9" s="149">
        <f>'1清江祥和'!P9+'2兴华老年公寓'!P9+'3德福老龄公寓'!P9+'4康乐园'!P9+'5颐养院老年公寓'!P9+'6人和'!P9+'7耄耋'!P9+'8可欣'!P9+'9东山'!P9+'10老来福老年公寓'!P9+'11心乐老年公寓'!P9+'12馨元老年公寓'!P9+'13东方老年公寓'!P9+'14鑫夕阳温泉康复养老院'!P9+'15广禾养老文华苑'!P9+'16德祥老年公寓'!P9+'17夕阳之光老年公寓'!P9+'19老年福星老年公寓'!P9+'20鸿源老年公寓'!P9+'21集顺老年公寓'!P9+'22家园老年公寓'!P9+'23健安居老年公寓'!P9+'24敬福老年公寓'!P9+'25良园老年公寓'!P9+'26明珠生态园万家福老年公寓'!P9+'27鑫平湖老年公寓'!P9+'28颐养天年老年公寓'!P9+'29悦和老年公寓'!P9+'30夕阳红老年公寓'!P9+'31康宁老年公寓'!P9</f>
        <v>0.9049999999999998</v>
      </c>
      <c r="Q9" s="149">
        <f>'1清江祥和'!Q9+'2兴华老年公寓'!Q9+'3德福老龄公寓'!Q9+'4康乐园'!Q9+'5颐养院老年公寓'!Q9+'6人和'!Q9+'7耄耋'!Q9+'8可欣'!Q9+'9东山'!Q9+'10老来福老年公寓'!Q9+'11心乐老年公寓'!Q9+'12馨元老年公寓'!Q9+'13东方老年公寓'!Q9+'14鑫夕阳温泉康复养老院'!Q9+'15广禾养老文华苑'!Q9+'16德祥老年公寓'!Q9+'17夕阳之光老年公寓'!Q9+'19老年福星老年公寓'!Q9+'20鸿源老年公寓'!Q9+'21集顺老年公寓'!Q9+'22家园老年公寓'!Q9+'23健安居老年公寓'!Q9+'24敬福老年公寓'!Q9+'25良园老年公寓'!Q9+'26明珠生态园万家福老年公寓'!Q9+'27鑫平湖老年公寓'!Q9+'28颐养天年老年公寓'!Q9+'29悦和老年公寓'!Q9+'30夕阳红老年公寓'!Q9+'31康宁老年公寓'!Q9</f>
        <v>0.15500000000000003</v>
      </c>
      <c r="R9" s="149">
        <f>'1清江祥和'!R9+'2兴华老年公寓'!R9+'3德福老龄公寓'!R9+'4康乐园'!R9+'5颐养院老年公寓'!R9+'6人和'!R9+'7耄耋'!R9+'8可欣'!R9+'9东山'!R9+'10老来福老年公寓'!R9+'11心乐老年公寓'!R9+'12馨元老年公寓'!R9+'13东方老年公寓'!R9+'14鑫夕阳温泉康复养老院'!R9+'15广禾养老文华苑'!R9+'16德祥老年公寓'!R9+'17夕阳之光老年公寓'!R9+'19老年福星老年公寓'!R9+'20鸿源老年公寓'!R9+'21集顺老年公寓'!R9+'22家园老年公寓'!R9+'23健安居老年公寓'!R9+'24敬福老年公寓'!R9+'25良园老年公寓'!R9+'26明珠生态园万家福老年公寓'!R9+'27鑫平湖老年公寓'!R9+'28颐养天年老年公寓'!R9+'29悦和老年公寓'!R9+'30夕阳红老年公寓'!R9+'31康宁老年公寓'!R9</f>
        <v>0.22500000000000001</v>
      </c>
      <c r="S9" s="149">
        <f>'1清江祥和'!S9+'2兴华老年公寓'!S9+'3德福老龄公寓'!S9+'4康乐园'!S9+'5颐养院老年公寓'!S9+'6人和'!S9+'7耄耋'!S9+'8可欣'!S9+'9东山'!S9+'10老来福老年公寓'!S9+'11心乐老年公寓'!S9+'12馨元老年公寓'!S9+'13东方老年公寓'!S9+'14鑫夕阳温泉康复养老院'!S9+'15广禾养老文华苑'!S9+'16德祥老年公寓'!S9+'17夕阳之光老年公寓'!S9+'19老年福星老年公寓'!S9+'20鸿源老年公寓'!S9+'21集顺老年公寓'!S9+'22家园老年公寓'!S9+'23健安居老年公寓'!S9+'24敬福老年公寓'!S9+'25良园老年公寓'!S9+'26明珠生态园万家福老年公寓'!S9+'27鑫平湖老年公寓'!S9+'28颐养天年老年公寓'!S9+'29悦和老年公寓'!S9+'30夕阳红老年公寓'!S9+'31康宁老年公寓'!S9</f>
        <v>0.52500000000000002</v>
      </c>
      <c r="T9" s="149">
        <f>'1清江祥和'!T9+'2兴华老年公寓'!T9+'3德福老龄公寓'!T9+'4康乐园'!T9+'5颐养院老年公寓'!T9+'6人和'!T9+'7耄耋'!T9+'8可欣'!T9+'9东山'!T9+'10老来福老年公寓'!T9+'11心乐老年公寓'!T9+'12馨元老年公寓'!T9+'13东方老年公寓'!T9+'14鑫夕阳温泉康复养老院'!T9+'15广禾养老文华苑'!T9+'16德祥老年公寓'!T9+'17夕阳之光老年公寓'!T9+'19老年福星老年公寓'!T9+'20鸿源老年公寓'!T9+'21集顺老年公寓'!T9+'22家园老年公寓'!T9+'23健安居老年公寓'!T9+'24敬福老年公寓'!T9+'25良园老年公寓'!T9+'26明珠生态园万家福老年公寓'!T9+'27鑫平湖老年公寓'!T9+'28颐养天年老年公寓'!T9+'29悦和老年公寓'!T9+'30夕阳红老年公寓'!T9+'31康宁老年公寓'!T9</f>
        <v>0.9049999999999998</v>
      </c>
      <c r="U9" s="149">
        <f>'1清江祥和'!U9+'2兴华老年公寓'!U9+'3德福老龄公寓'!U9+'4康乐园'!U9+'5颐养院老年公寓'!U9+'6人和'!U9+'7耄耋'!U9+'8可欣'!U9+'9东山'!U9+'10老来福老年公寓'!U9+'11心乐老年公寓'!U9+'12馨元老年公寓'!U9+'13东方老年公寓'!U9+'14鑫夕阳温泉康复养老院'!U9+'15广禾养老文华苑'!U9+'16德祥老年公寓'!U9+'17夕阳之光老年公寓'!U9+'19老年福星老年公寓'!U9+'20鸿源老年公寓'!U9+'21集顺老年公寓'!U9+'22家园老年公寓'!U9+'23健安居老年公寓'!U9+'24敬福老年公寓'!U9+'25良园老年公寓'!U9+'26明珠生态园万家福老年公寓'!U9+'27鑫平湖老年公寓'!U9+'28颐养天年老年公寓'!U9+'29悦和老年公寓'!U9+'30夕阳红老年公寓'!U9+'31康宁老年公寓'!U9</f>
        <v>0.15250000000000002</v>
      </c>
      <c r="V9" s="149">
        <f>'1清江祥和'!V9+'2兴华老年公寓'!V9+'3德福老龄公寓'!V9+'4康乐园'!V9+'5颐养院老年公寓'!V9+'6人和'!V9+'7耄耋'!V9+'8可欣'!V9+'9东山'!V9+'10老来福老年公寓'!V9+'11心乐老年公寓'!V9+'12馨元老年公寓'!V9+'13东方老年公寓'!V9+'14鑫夕阳温泉康复养老院'!V9+'15广禾养老文华苑'!V9+'16德祥老年公寓'!V9+'17夕阳之光老年公寓'!V9+'19老年福星老年公寓'!V9+'20鸿源老年公寓'!V9+'21集顺老年公寓'!V9+'22家园老年公寓'!V9+'23健安居老年公寓'!V9+'24敬福老年公寓'!V9+'25良园老年公寓'!V9+'26明珠生态园万家福老年公寓'!V9+'27鑫平湖老年公寓'!V9+'28颐养天年老年公寓'!V9+'29悦和老年公寓'!V9+'30夕阳红老年公寓'!V9+'31康宁老年公寓'!V9</f>
        <v>0.23</v>
      </c>
      <c r="W9" s="149">
        <f>'1清江祥和'!W9+'2兴华老年公寓'!W9+'3德福老龄公寓'!W9+'4康乐园'!W9+'5颐养院老年公寓'!W9+'6人和'!W9+'7耄耋'!W9+'8可欣'!W9+'9东山'!W9+'10老来福老年公寓'!W9+'11心乐老年公寓'!W9+'12馨元老年公寓'!W9+'13东方老年公寓'!W9+'14鑫夕阳温泉康复养老院'!W9+'15广禾养老文华苑'!W9+'16德祥老年公寓'!W9+'17夕阳之光老年公寓'!W9+'19老年福星老年公寓'!W9+'20鸿源老年公寓'!W9+'21集顺老年公寓'!W9+'22家园老年公寓'!W9+'23健安居老年公寓'!W9+'24敬福老年公寓'!W9+'25良园老年公寓'!W9+'26明珠生态园万家福老年公寓'!W9+'27鑫平湖老年公寓'!W9+'28颐养天年老年公寓'!W9+'29悦和老年公寓'!W9+'30夕阳红老年公寓'!W9+'31康宁老年公寓'!W9</f>
        <v>0.52500000000000002</v>
      </c>
      <c r="X9" s="149">
        <f>'1清江祥和'!X9+'2兴华老年公寓'!X9+'3德福老龄公寓'!X9+'4康乐园'!X9+'5颐养院老年公寓'!X9+'6人和'!X9+'7耄耋'!X9+'8可欣'!X9+'9东山'!X9+'10老来福老年公寓'!X9+'11心乐老年公寓'!X9+'12馨元老年公寓'!X9+'13东方老年公寓'!X9+'14鑫夕阳温泉康复养老院'!X9+'15广禾养老文华苑'!X9+'16德祥老年公寓'!X9+'17夕阳之光老年公寓'!X9+'19老年福星老年公寓'!X9+'20鸿源老年公寓'!X9+'21集顺老年公寓'!X9+'22家园老年公寓'!X9+'23健安居老年公寓'!X9+'24敬福老年公寓'!X9+'25良园老年公寓'!X9+'26明珠生态园万家福老年公寓'!X9+'27鑫平湖老年公寓'!X9+'28颐养天年老年公寓'!X9+'29悦和老年公寓'!X9+'30夕阳红老年公寓'!X9+'31康宁老年公寓'!X9</f>
        <v>0.90749999999999986</v>
      </c>
      <c r="Y9" s="149">
        <f>'1清江祥和'!Y9+'2兴华老年公寓'!Y9+'3德福老龄公寓'!Y9+'4康乐园'!Y9+'5颐养院老年公寓'!Y9+'6人和'!Y9+'7耄耋'!Y9+'8可欣'!Y9+'9东山'!Y9+'10老来福老年公寓'!Y9+'11心乐老年公寓'!Y9+'12馨元老年公寓'!Y9+'13东方老年公寓'!Y9+'14鑫夕阳温泉康复养老院'!Y9+'15广禾养老文华苑'!Y9+'16德祥老年公寓'!Y9+'17夕阳之光老年公寓'!Y9+'19老年福星老年公寓'!Y9+'20鸿源老年公寓'!Y9+'21集顺老年公寓'!Y9+'22家园老年公寓'!Y9+'23健安居老年公寓'!Y9+'24敬福老年公寓'!Y9+'25良园老年公寓'!Y9+'26明珠生态园万家福老年公寓'!Y9+'27鑫平湖老年公寓'!Y9+'28颐养天年老年公寓'!Y9+'29悦和老年公寓'!Y9+'30夕阳红老年公寓'!Y9+'31康宁老年公寓'!Y9</f>
        <v>0.15750000000000006</v>
      </c>
      <c r="Z9" s="149">
        <f>'1清江祥和'!Z9+'2兴华老年公寓'!Z9+'3德福老龄公寓'!Z9+'4康乐园'!Z9+'5颐养院老年公寓'!Z9+'6人和'!Z9+'7耄耋'!Z9+'8可欣'!Z9+'9东山'!Z9+'10老来福老年公寓'!Z9+'11心乐老年公寓'!Z9+'12馨元老年公寓'!Z9+'13东方老年公寓'!Z9+'14鑫夕阳温泉康复养老院'!Z9+'15广禾养老文华苑'!Z9+'16德祥老年公寓'!Z9+'17夕阳之光老年公寓'!Z9+'19老年福星老年公寓'!Z9+'20鸿源老年公寓'!Z9+'21集顺老年公寓'!Z9+'22家园老年公寓'!Z9+'23健安居老年公寓'!Z9+'24敬福老年公寓'!Z9+'25良园老年公寓'!Z9+'26明珠生态园万家福老年公寓'!Z9+'27鑫平湖老年公寓'!Z9+'28颐养天年老年公寓'!Z9+'29悦和老年公寓'!Z9+'30夕阳红老年公寓'!Z9+'31康宁老年公寓'!Z9</f>
        <v>0.24000000000000002</v>
      </c>
      <c r="AA9" s="149">
        <f>'1清江祥和'!AA9+'2兴华老年公寓'!AA9+'3德福老龄公寓'!AA9+'4康乐园'!AA9+'5颐养院老年公寓'!AA9+'6人和'!AA9+'7耄耋'!AA9+'8可欣'!AA9+'9东山'!AA9+'10老来福老年公寓'!AA9+'11心乐老年公寓'!AA9+'12馨元老年公寓'!AA9+'13东方老年公寓'!AA9+'14鑫夕阳温泉康复养老院'!AA9+'15广禾养老文华苑'!AA9+'16德祥老年公寓'!AA9+'17夕阳之光老年公寓'!AA9+'19老年福星老年公寓'!AA9+'20鸿源老年公寓'!AA9+'21集顺老年公寓'!AA9+'22家园老年公寓'!AA9+'23健安居老年公寓'!AA9+'24敬福老年公寓'!AA9+'25良园老年公寓'!AA9+'26明珠生态园万家福老年公寓'!AA9+'27鑫平湖老年公寓'!AA9+'28颐养天年老年公寓'!AA9+'29悦和老年公寓'!AA9+'30夕阳红老年公寓'!AA9+'31康宁老年公寓'!AA9</f>
        <v>0.52500000000000002</v>
      </c>
      <c r="AB9" s="149">
        <f>'1清江祥和'!AB9+'2兴华老年公寓'!AB9+'3德福老龄公寓'!AB9+'4康乐园'!AB9+'5颐养院老年公寓'!AB9+'6人和'!AB9+'7耄耋'!AB9+'8可欣'!AB9+'9东山'!AB9+'10老来福老年公寓'!AB9+'11心乐老年公寓'!AB9+'12馨元老年公寓'!AB9+'13东方老年公寓'!AB9+'14鑫夕阳温泉康复养老院'!AB9+'15广禾养老文华苑'!AB9+'16德祥老年公寓'!AB9+'17夕阳之光老年公寓'!AB9+'19老年福星老年公寓'!AB9+'20鸿源老年公寓'!AB9+'21集顺老年公寓'!AB9+'22家园老年公寓'!AB9+'23健安居老年公寓'!AB9+'24敬福老年公寓'!AB9+'25良园老年公寓'!AB9+'26明珠生态园万家福老年公寓'!AB9+'27鑫平湖老年公寓'!AB9+'28颐养天年老年公寓'!AB9+'29悦和老年公寓'!AB9+'30夕阳红老年公寓'!AB9+'31康宁老年公寓'!AB9</f>
        <v>0.92249999999999988</v>
      </c>
      <c r="AC9" s="149">
        <f>'1清江祥和'!AC9+'2兴华老年公寓'!AC9+'3德福老龄公寓'!AC9+'4康乐园'!AC9+'5颐养院老年公寓'!AC9+'6人和'!AC9+'7耄耋'!AC9+'8可欣'!AC9+'9东山'!AC9+'10老来福老年公寓'!AC9+'11心乐老年公寓'!AC9+'12馨元老年公寓'!AC9+'13东方老年公寓'!AC9+'14鑫夕阳温泉康复养老院'!AC9+'15广禾养老文华苑'!AC9+'16德祥老年公寓'!AC9+'17夕阳之光老年公寓'!AC9+'19老年福星老年公寓'!AC9+'20鸿源老年公寓'!AC9+'21集顺老年公寓'!AC9+'22家园老年公寓'!AC9+'23健安居老年公寓'!AC9+'24敬福老年公寓'!AC9+'25良园老年公寓'!AC9+'26明珠生态园万家福老年公寓'!AC9+'27鑫平湖老年公寓'!AC9+'28颐养天年老年公寓'!AC9+'29悦和老年公寓'!AC9+'30夕阳红老年公寓'!AC9+'31康宁老年公寓'!AC9</f>
        <v>0.18750000000000006</v>
      </c>
      <c r="AD9" s="149">
        <f>'1清江祥和'!AD9+'2兴华老年公寓'!AD9+'3德福老龄公寓'!AD9+'4康乐园'!AD9+'5颐养院老年公寓'!AD9+'6人和'!AD9+'7耄耋'!AD9+'8可欣'!AD9+'9东山'!AD9+'10老来福老年公寓'!AD9+'11心乐老年公寓'!AD9+'12馨元老年公寓'!AD9+'13东方老年公寓'!AD9+'14鑫夕阳温泉康复养老院'!AD9+'15广禾养老文华苑'!AD9+'16德祥老年公寓'!AD9+'17夕阳之光老年公寓'!AD9+'19老年福星老年公寓'!AD9+'20鸿源老年公寓'!AD9+'21集顺老年公寓'!AD9+'22家园老年公寓'!AD9+'23健安居老年公寓'!AD9+'24敬福老年公寓'!AD9+'25良园老年公寓'!AD9+'26明珠生态园万家福老年公寓'!AD9+'27鑫平湖老年公寓'!AD9+'28颐养天年老年公寓'!AD9+'29悦和老年公寓'!AD9+'30夕阳红老年公寓'!AD9+'31康宁老年公寓'!AD9</f>
        <v>0.25000000000000006</v>
      </c>
      <c r="AE9" s="149">
        <f>'1清江祥和'!AE9+'2兴华老年公寓'!AE9+'3德福老龄公寓'!AE9+'4康乐园'!AE9+'5颐养院老年公寓'!AE9+'6人和'!AE9+'7耄耋'!AE9+'8可欣'!AE9+'9东山'!AE9+'10老来福老年公寓'!AE9+'11心乐老年公寓'!AE9+'12馨元老年公寓'!AE9+'13东方老年公寓'!AE9+'14鑫夕阳温泉康复养老院'!AE9+'15广禾养老文华苑'!AE9+'16德祥老年公寓'!AE9+'17夕阳之光老年公寓'!AE9+'19老年福星老年公寓'!AE9+'20鸿源老年公寓'!AE9+'21集顺老年公寓'!AE9+'22家园老年公寓'!AE9+'23健安居老年公寓'!AE9+'24敬福老年公寓'!AE9+'25良园老年公寓'!AE9+'26明珠生态园万家福老年公寓'!AE9+'27鑫平湖老年公寓'!AE9+'28颐养天年老年公寓'!AE9+'29悦和老年公寓'!AE9+'30夕阳红老年公寓'!AE9+'31康宁老年公寓'!AE9</f>
        <v>0.48</v>
      </c>
      <c r="AF9" s="149">
        <f>'1清江祥和'!AF9+'2兴华老年公寓'!AF9+'3德福老龄公寓'!AF9+'4康乐园'!AF9+'5颐养院老年公寓'!AF9+'6人和'!AF9+'7耄耋'!AF9+'8可欣'!AF9+'9东山'!AF9+'10老来福老年公寓'!AF9+'11心乐老年公寓'!AF9+'12馨元老年公寓'!AF9+'13东方老年公寓'!AF9+'14鑫夕阳温泉康复养老院'!AF9+'15广禾养老文华苑'!AF9+'16德祥老年公寓'!AF9+'17夕阳之光老年公寓'!AF9+'19老年福星老年公寓'!AF9+'20鸿源老年公寓'!AF9+'21集顺老年公寓'!AF9+'22家园老年公寓'!AF9+'23健安居老年公寓'!AF9+'24敬福老年公寓'!AF9+'25良园老年公寓'!AF9+'26明珠生态园万家福老年公寓'!AF9+'27鑫平湖老年公寓'!AF9+'28颐养天年老年公寓'!AF9+'29悦和老年公寓'!AF9+'30夕阳红老年公寓'!AF9+'31康宁老年公寓'!AF9</f>
        <v>0.91749999999999976</v>
      </c>
      <c r="AG9" s="149">
        <f>'1清江祥和'!AG9+'2兴华老年公寓'!AG9+'3德福老龄公寓'!AG9+'4康乐园'!AG9+'5颐养院老年公寓'!AG9+'6人和'!AG9+'7耄耋'!AG9+'8可欣'!AG9+'9东山'!AG9+'10老来福老年公寓'!AG9+'11心乐老年公寓'!AG9+'12馨元老年公寓'!AG9+'13东方老年公寓'!AG9+'14鑫夕阳温泉康复养老院'!AG9+'15广禾养老文华苑'!AG9+'16德祥老年公寓'!AG9+'17夕阳之光老年公寓'!AG9+'19老年福星老年公寓'!AG9+'20鸿源老年公寓'!AG9+'21集顺老年公寓'!AG9+'22家园老年公寓'!AG9+'23健安居老年公寓'!AG9+'24敬福老年公寓'!AG9+'25良园老年公寓'!AG9+'26明珠生态园万家福老年公寓'!AG9+'27鑫平湖老年公寓'!AG9+'28颐养天年老年公寓'!AG9+'29悦和老年公寓'!AG9+'30夕阳红老年公寓'!AG9+'31康宁老年公寓'!AG9</f>
        <v>0.19250000000000006</v>
      </c>
      <c r="AH9" s="149">
        <f>'1清江祥和'!AH9+'2兴华老年公寓'!AH9+'3德福老龄公寓'!AH9+'4康乐园'!AH9+'5颐养院老年公寓'!AH9+'6人和'!AH9+'7耄耋'!AH9+'8可欣'!AH9+'9东山'!AH9+'10老来福老年公寓'!AH9+'11心乐老年公寓'!AH9+'12馨元老年公寓'!AH9+'13东方老年公寓'!AH9+'14鑫夕阳温泉康复养老院'!AH9+'15广禾养老文华苑'!AH9+'16德祥老年公寓'!AH9+'17夕阳之光老年公寓'!AH9+'19老年福星老年公寓'!AH9+'20鸿源老年公寓'!AH9+'21集顺老年公寓'!AH9+'22家园老年公寓'!AH9+'23健安居老年公寓'!AH9+'24敬福老年公寓'!AH9+'25良园老年公寓'!AH9+'26明珠生态园万家福老年公寓'!AH9+'27鑫平湖老年公寓'!AH9+'28颐养天年老年公寓'!AH9+'29悦和老年公寓'!AH9+'30夕阳红老年公寓'!AH9+'31康宁老年公寓'!AH9</f>
        <v>0.255</v>
      </c>
      <c r="AI9" s="149">
        <f>'1清江祥和'!AI9+'2兴华老年公寓'!AI9+'3德福老龄公寓'!AI9+'4康乐园'!AI9+'5颐养院老年公寓'!AI9+'6人和'!AI9+'7耄耋'!AI9+'8可欣'!AI9+'9东山'!AI9+'10老来福老年公寓'!AI9+'11心乐老年公寓'!AI9+'12馨元老年公寓'!AI9+'13东方老年公寓'!AI9+'14鑫夕阳温泉康复养老院'!AI9+'15广禾养老文华苑'!AI9+'16德祥老年公寓'!AI9+'17夕阳之光老年公寓'!AI9+'19老年福星老年公寓'!AI9+'20鸿源老年公寓'!AI9+'21集顺老年公寓'!AI9+'22家园老年公寓'!AI9+'23健安居老年公寓'!AI9+'24敬福老年公寓'!AI9+'25良园老年公寓'!AI9+'26明珠生态园万家福老年公寓'!AI9+'27鑫平湖老年公寓'!AI9+'28颐养天年老年公寓'!AI9+'29悦和老年公寓'!AI9+'30夕阳红老年公寓'!AI9+'31康宁老年公寓'!AI9</f>
        <v>0.48749999999999999</v>
      </c>
      <c r="AJ9" s="149">
        <f>'1清江祥和'!AJ9+'2兴华老年公寓'!AJ9+'3德福老龄公寓'!AJ9+'4康乐园'!AJ9+'5颐养院老年公寓'!AJ9+'6人和'!AJ9+'7耄耋'!AJ9+'8可欣'!AJ9+'9东山'!AJ9+'10老来福老年公寓'!AJ9+'11心乐老年公寓'!AJ9+'12馨元老年公寓'!AJ9+'13东方老年公寓'!AJ9+'14鑫夕阳温泉康复养老院'!AJ9+'15广禾养老文华苑'!AJ9+'16德祥老年公寓'!AJ9+'17夕阳之光老年公寓'!AJ9+'19老年福星老年公寓'!AJ9+'20鸿源老年公寓'!AJ9+'21集顺老年公寓'!AJ9+'22家园老年公寓'!AJ9+'23健安居老年公寓'!AJ9+'24敬福老年公寓'!AJ9+'25良园老年公寓'!AJ9+'26明珠生态园万家福老年公寓'!AJ9+'27鑫平湖老年公寓'!AJ9+'28颐养天年老年公寓'!AJ9+'29悦和老年公寓'!AJ9+'30夕阳红老年公寓'!AJ9+'31康宁老年公寓'!AJ9</f>
        <v>0.93499999999999983</v>
      </c>
      <c r="AK9" s="149">
        <f>'1清江祥和'!AK9+'2兴华老年公寓'!AK9+'3德福老龄公寓'!AK9+'4康乐园'!AK9+'5颐养院老年公寓'!AK9+'6人和'!AK9+'7耄耋'!AK9+'8可欣'!AK9+'9东山'!AK9+'10老来福老年公寓'!AK9+'11心乐老年公寓'!AK9+'12馨元老年公寓'!AK9+'13东方老年公寓'!AK9+'14鑫夕阳温泉康复养老院'!AK9+'15广禾养老文华苑'!AK9+'16德祥老年公寓'!AK9+'17夕阳之光老年公寓'!AK9+'19老年福星老年公寓'!AK9+'20鸿源老年公寓'!AK9+'21集顺老年公寓'!AK9+'22家园老年公寓'!AK9+'23健安居老年公寓'!AK9+'24敬福老年公寓'!AK9+'25良园老年公寓'!AK9+'26明珠生态园万家福老年公寓'!AK9+'27鑫平湖老年公寓'!AK9+'28颐养天年老年公寓'!AK9+'29悦和老年公寓'!AK9+'30夕阳红老年公寓'!AK9+'31康宁老年公寓'!AK9</f>
        <v>0.19000000000000006</v>
      </c>
      <c r="AL9" s="149">
        <f>'1清江祥和'!AL9+'2兴华老年公寓'!AL9+'3德福老龄公寓'!AL9+'4康乐园'!AL9+'5颐养院老年公寓'!AL9+'6人和'!AL9+'7耄耋'!AL9+'8可欣'!AL9+'9东山'!AL9+'10老来福老年公寓'!AL9+'11心乐老年公寓'!AL9+'12馨元老年公寓'!AL9+'13东方老年公寓'!AL9+'14鑫夕阳温泉康复养老院'!AL9+'15广禾养老文华苑'!AL9+'16德祥老年公寓'!AL9+'17夕阳之光老年公寓'!AL9+'19老年福星老年公寓'!AL9+'20鸿源老年公寓'!AL9+'21集顺老年公寓'!AL9+'22家园老年公寓'!AL9+'23健安居老年公寓'!AL9+'24敬福老年公寓'!AL9+'25良园老年公寓'!AL9+'26明珠生态园万家福老年公寓'!AL9+'27鑫平湖老年公寓'!AL9+'28颐养天年老年公寓'!AL9+'29悦和老年公寓'!AL9+'30夕阳红老年公寓'!AL9+'31康宁老年公寓'!AL9</f>
        <v>0.26500000000000001</v>
      </c>
      <c r="AM9" s="149">
        <f>'1清江祥和'!AM9+'2兴华老年公寓'!AM9+'3德福老龄公寓'!AM9+'4康乐园'!AM9+'5颐养院老年公寓'!AM9+'6人和'!AM9+'7耄耋'!AM9+'8可欣'!AM9+'9东山'!AM9+'10老来福老年公寓'!AM9+'11心乐老年公寓'!AM9+'12馨元老年公寓'!AM9+'13东方老年公寓'!AM9+'14鑫夕阳温泉康复养老院'!AM9+'15广禾养老文华苑'!AM9+'16德祥老年公寓'!AM9+'17夕阳之光老年公寓'!AM9+'19老年福星老年公寓'!AM9+'20鸿源老年公寓'!AM9+'21集顺老年公寓'!AM9+'22家园老年公寓'!AM9+'23健安居老年公寓'!AM9+'24敬福老年公寓'!AM9+'25良园老年公寓'!AM9+'26明珠生态园万家福老年公寓'!AM9+'27鑫平湖老年公寓'!AM9+'28颐养天年老年公寓'!AM9+'29悦和老年公寓'!AM9+'30夕阳红老年公寓'!AM9+'31康宁老年公寓'!AM9</f>
        <v>0.47249999999999998</v>
      </c>
      <c r="AN9" s="149">
        <f>'1清江祥和'!AN9+'2兴华老年公寓'!AN9+'3德福老龄公寓'!AN9+'4康乐园'!AN9+'5颐养院老年公寓'!AN9+'6人和'!AN9+'7耄耋'!AN9+'8可欣'!AN9+'9东山'!AN9+'10老来福老年公寓'!AN9+'11心乐老年公寓'!AN9+'12馨元老年公寓'!AN9+'13东方老年公寓'!AN9+'14鑫夕阳温泉康复养老院'!AN9+'15广禾养老文华苑'!AN9+'16德祥老年公寓'!AN9+'17夕阳之光老年公寓'!AN9+'19老年福星老年公寓'!AN9+'20鸿源老年公寓'!AN9+'21集顺老年公寓'!AN9+'22家园老年公寓'!AN9+'23健安居老年公寓'!AN9+'24敬福老年公寓'!AN9+'25良园老年公寓'!AN9+'26明珠生态园万家福老年公寓'!AN9+'27鑫平湖老年公寓'!AN9+'28颐养天年老年公寓'!AN9+'29悦和老年公寓'!AN9+'30夕阳红老年公寓'!AN9+'31康宁老年公寓'!AN9</f>
        <v>0.92749999999999988</v>
      </c>
      <c r="AO9" s="149">
        <f>'1清江祥和'!AO9+'2兴华老年公寓'!AO9+'3德福老龄公寓'!AO9+'4康乐园'!AO9+'5颐养院老年公寓'!AO9+'6人和'!AO9+'7耄耋'!AO9+'8可欣'!AO9+'9东山'!AO9+'10老来福老年公寓'!AO9+'11心乐老年公寓'!AO9+'12馨元老年公寓'!AO9+'13东方老年公寓'!AO9+'14鑫夕阳温泉康复养老院'!AO9+'15广禾养老文华苑'!AO9+'16德祥老年公寓'!AO9+'17夕阳之光老年公寓'!AO9+'19老年福星老年公寓'!AO9+'20鸿源老年公寓'!AO9+'21集顺老年公寓'!AO9+'22家园老年公寓'!AO9+'23健安居老年公寓'!AO9+'24敬福老年公寓'!AO9+'25良园老年公寓'!AO9+'26明珠生态园万家福老年公寓'!AO9+'27鑫平湖老年公寓'!AO9+'28颐养天年老年公寓'!AO9+'29悦和老年公寓'!AO9+'30夕阳红老年公寓'!AO9+'31康宁老年公寓'!AO9</f>
        <v>0.19000000000000006</v>
      </c>
      <c r="AP9" s="149">
        <f>'1清江祥和'!AP9+'2兴华老年公寓'!AP9+'3德福老龄公寓'!AP9+'4康乐园'!AP9+'5颐养院老年公寓'!AP9+'6人和'!AP9+'7耄耋'!AP9+'8可欣'!AP9+'9东山'!AP9+'10老来福老年公寓'!AP9+'11心乐老年公寓'!AP9+'12馨元老年公寓'!AP9+'13东方老年公寓'!AP9+'14鑫夕阳温泉康复养老院'!AP9+'15广禾养老文华苑'!AP9+'16德祥老年公寓'!AP9+'17夕阳之光老年公寓'!AP9+'19老年福星老年公寓'!AP9+'20鸿源老年公寓'!AP9+'21集顺老年公寓'!AP9+'22家园老年公寓'!AP9+'23健安居老年公寓'!AP9+'24敬福老年公寓'!AP9+'25良园老年公寓'!AP9+'26明珠生态园万家福老年公寓'!AP9+'27鑫平湖老年公寓'!AP9+'28颐养天年老年公寓'!AP9+'29悦和老年公寓'!AP9+'30夕阳红老年公寓'!AP9+'31康宁老年公寓'!AP9</f>
        <v>0.26</v>
      </c>
      <c r="AQ9" s="149">
        <f>'1清江祥和'!AQ9+'2兴华老年公寓'!AQ9+'3德福老龄公寓'!AQ9+'4康乐园'!AQ9+'5颐养院老年公寓'!AQ9+'6人和'!AQ9+'7耄耋'!AQ9+'8可欣'!AQ9+'9东山'!AQ9+'10老来福老年公寓'!AQ9+'11心乐老年公寓'!AQ9+'12馨元老年公寓'!AQ9+'13东方老年公寓'!AQ9+'14鑫夕阳温泉康复养老院'!AQ9+'15广禾养老文华苑'!AQ9+'16德祥老年公寓'!AQ9+'17夕阳之光老年公寓'!AQ9+'19老年福星老年公寓'!AQ9+'20鸿源老年公寓'!AQ9+'21集顺老年公寓'!AQ9+'22家园老年公寓'!AQ9+'23健安居老年公寓'!AQ9+'24敬福老年公寓'!AQ9+'25良园老年公寓'!AQ9+'26明珠生态园万家福老年公寓'!AQ9+'27鑫平湖老年公寓'!AQ9+'28颐养天年老年公寓'!AQ9+'29悦和老年公寓'!AQ9+'30夕阳红老年公寓'!AQ9+'31康宁老年公寓'!AQ9</f>
        <v>0.47249999999999998</v>
      </c>
      <c r="AR9" s="149">
        <f>'1清江祥和'!AR9+'2兴华老年公寓'!AR9+'3德福老龄公寓'!AR9+'4康乐园'!AR9+'5颐养院老年公寓'!AR9+'6人和'!AR9+'7耄耋'!AR9+'8可欣'!AR9+'9东山'!AR9+'10老来福老年公寓'!AR9+'11心乐老年公寓'!AR9+'12馨元老年公寓'!AR9+'13东方老年公寓'!AR9+'14鑫夕阳温泉康复养老院'!AR9+'15广禾养老文华苑'!AR9+'16德祥老年公寓'!AR9+'17夕阳之光老年公寓'!AR9+'19老年福星老年公寓'!AR9+'20鸿源老年公寓'!AR9+'21集顺老年公寓'!AR9+'22家园老年公寓'!AR9+'23健安居老年公寓'!AR9+'24敬福老年公寓'!AR9+'25良园老年公寓'!AR9+'26明珠生态园万家福老年公寓'!AR9+'27鑫平湖老年公寓'!AR9+'28颐养天年老年公寓'!AR9+'29悦和老年公寓'!AR9+'30夕阳红老年公寓'!AR9+'31康宁老年公寓'!AR9</f>
        <v>0.92249999999999988</v>
      </c>
      <c r="AS9" s="149">
        <f>'1清江祥和'!AS9+'2兴华老年公寓'!AS9+'3德福老龄公寓'!AS9+'4康乐园'!AS9+'5颐养院老年公寓'!AS9+'6人和'!AS9+'7耄耋'!AS9+'8可欣'!AS9+'9东山'!AS9+'10老来福老年公寓'!AS9+'11心乐老年公寓'!AS9+'12馨元老年公寓'!AS9+'13东方老年公寓'!AS9+'14鑫夕阳温泉康复养老院'!AS9+'15广禾养老文华苑'!AS9+'16德祥老年公寓'!AS9+'17夕阳之光老年公寓'!AS9+'19老年福星老年公寓'!AS9+'20鸿源老年公寓'!AS9+'21集顺老年公寓'!AS9+'22家园老年公寓'!AS9+'23健安居老年公寓'!AS9+'24敬福老年公寓'!AS9+'25良园老年公寓'!AS9+'26明珠生态园万家福老年公寓'!AS9+'27鑫平湖老年公寓'!AS9+'28颐养天年老年公寓'!AS9+'29悦和老年公寓'!AS9+'30夕阳红老年公寓'!AS9+'31康宁老年公寓'!AS9</f>
        <v>0.19000000000000006</v>
      </c>
      <c r="AT9" s="149">
        <f>'1清江祥和'!AT9+'2兴华老年公寓'!AT9+'3德福老龄公寓'!AT9+'4康乐园'!AT9+'5颐养院老年公寓'!AT9+'6人和'!AT9+'7耄耋'!AT9+'8可欣'!AT9+'9东山'!AT9+'10老来福老年公寓'!AT9+'11心乐老年公寓'!AT9+'12馨元老年公寓'!AT9+'13东方老年公寓'!AT9+'14鑫夕阳温泉康复养老院'!AT9+'15广禾养老文华苑'!AT9+'16德祥老年公寓'!AT9+'17夕阳之光老年公寓'!AT9+'19老年福星老年公寓'!AT9+'20鸿源老年公寓'!AT9+'21集顺老年公寓'!AT9+'22家园老年公寓'!AT9+'23健安居老年公寓'!AT9+'24敬福老年公寓'!AT9+'25良园老年公寓'!AT9+'26明珠生态园万家福老年公寓'!AT9+'27鑫平湖老年公寓'!AT9+'28颐养天年老年公寓'!AT9+'29悦和老年公寓'!AT9+'30夕阳红老年公寓'!AT9+'31康宁老年公寓'!AT9</f>
        <v>0.26</v>
      </c>
      <c r="AU9" s="149">
        <f>'1清江祥和'!AU9+'2兴华老年公寓'!AU9+'3德福老龄公寓'!AU9+'4康乐园'!AU9+'5颐养院老年公寓'!AU9+'6人和'!AU9+'7耄耋'!AU9+'8可欣'!AU9+'9东山'!AU9+'10老来福老年公寓'!AU9+'11心乐老年公寓'!AU9+'12馨元老年公寓'!AU9+'13东方老年公寓'!AU9+'14鑫夕阳温泉康复养老院'!AU9+'15广禾养老文华苑'!AU9+'16德祥老年公寓'!AU9+'17夕阳之光老年公寓'!AU9+'19老年福星老年公寓'!AU9+'20鸿源老年公寓'!AU9+'21集顺老年公寓'!AU9+'22家园老年公寓'!AU9+'23健安居老年公寓'!AU9+'24敬福老年公寓'!AU9+'25良园老年公寓'!AU9+'26明珠生态园万家福老年公寓'!AU9+'27鑫平湖老年公寓'!AU9+'28颐养天年老年公寓'!AU9+'29悦和老年公寓'!AU9+'30夕阳红老年公寓'!AU9+'31康宁老年公寓'!AU9</f>
        <v>0.47249999999999998</v>
      </c>
      <c r="AV9" s="149">
        <f>'1清江祥和'!AV9+'2兴华老年公寓'!AV9+'3德福老龄公寓'!AV9+'4康乐园'!AV9+'5颐养院老年公寓'!AV9+'6人和'!AV9+'7耄耋'!AV9+'8可欣'!AV9+'9东山'!AV9+'10老来福老年公寓'!AV9+'11心乐老年公寓'!AV9+'12馨元老年公寓'!AV9+'13东方老年公寓'!AV9+'14鑫夕阳温泉康复养老院'!AV9+'15广禾养老文华苑'!AV9+'16德祥老年公寓'!AV9+'17夕阳之光老年公寓'!AV9+'19老年福星老年公寓'!AV9+'20鸿源老年公寓'!AV9+'21集顺老年公寓'!AV9+'22家园老年公寓'!AV9+'23健安居老年公寓'!AV9+'24敬福老年公寓'!AV9+'25良园老年公寓'!AV9+'26明珠生态园万家福老年公寓'!AV9+'27鑫平湖老年公寓'!AV9+'28颐养天年老年公寓'!AV9+'29悦和老年公寓'!AV9+'30夕阳红老年公寓'!AV9+'31康宁老年公寓'!AV9</f>
        <v>0.92249999999999988</v>
      </c>
      <c r="AW9" s="149">
        <f>'1清江祥和'!AW9+'2兴华老年公寓'!AW9+'3德福老龄公寓'!AW9+'4康乐园'!AW9+'5颐养院老年公寓'!AW9+'6人和'!AW9+'7耄耋'!AW9+'8可欣'!AW9+'9东山'!AW9+'10老来福老年公寓'!AW9+'11心乐老年公寓'!AW9+'12馨元老年公寓'!AW9+'13东方老年公寓'!AW9+'14鑫夕阳温泉康复养老院'!AW9+'15广禾养老文华苑'!AW9+'16德祥老年公寓'!AW9+'17夕阳之光老年公寓'!AW9+'19老年福星老年公寓'!AW9+'20鸿源老年公寓'!AW9+'21集顺老年公寓'!AW9+'22家园老年公寓'!AW9+'23健安居老年公寓'!AW9+'24敬福老年公寓'!AW9+'25良园老年公寓'!AW9+'26明珠生态园万家福老年公寓'!AW9+'27鑫平湖老年公寓'!AW9+'28颐养天年老年公寓'!AW9+'29悦和老年公寓'!AW9+'30夕阳红老年公寓'!AW9+'31康宁老年公寓'!AW9</f>
        <v>0.19000000000000006</v>
      </c>
      <c r="AX9" s="149">
        <f>'1清江祥和'!AX9+'2兴华老年公寓'!AX9+'3德福老龄公寓'!AX9+'4康乐园'!AX9+'5颐养院老年公寓'!AX9+'6人和'!AX9+'7耄耋'!AX9+'8可欣'!AX9+'9东山'!AX9+'10老来福老年公寓'!AX9+'11心乐老年公寓'!AX9+'12馨元老年公寓'!AX9+'13东方老年公寓'!AX9+'14鑫夕阳温泉康复养老院'!AX9+'15广禾养老文华苑'!AX9+'16德祥老年公寓'!AX9+'17夕阳之光老年公寓'!AX9+'19老年福星老年公寓'!AX9+'20鸿源老年公寓'!AX9+'21集顺老年公寓'!AX9+'22家园老年公寓'!AX9+'23健安居老年公寓'!AX9+'24敬福老年公寓'!AX9+'25良园老年公寓'!AX9+'26明珠生态园万家福老年公寓'!AX9+'27鑫平湖老年公寓'!AX9+'28颐养天年老年公寓'!AX9+'29悦和老年公寓'!AX9+'30夕阳红老年公寓'!AX9+'31康宁老年公寓'!AX9</f>
        <v>0.26</v>
      </c>
      <c r="AY9" s="149">
        <f>'1清江祥和'!AY9+'2兴华老年公寓'!AY9+'3德福老龄公寓'!AY9+'4康乐园'!AY9+'5颐养院老年公寓'!AY9+'6人和'!AY9+'7耄耋'!AY9+'8可欣'!AY9+'9东山'!AY9+'10老来福老年公寓'!AY9+'11心乐老年公寓'!AY9+'12馨元老年公寓'!AY9+'13东方老年公寓'!AY9+'14鑫夕阳温泉康复养老院'!AY9+'15广禾养老文华苑'!AY9+'16德祥老年公寓'!AY9+'17夕阳之光老年公寓'!AY9+'19老年福星老年公寓'!AY9+'20鸿源老年公寓'!AY9+'21集顺老年公寓'!AY9+'22家园老年公寓'!AY9+'23健安居老年公寓'!AY9+'24敬福老年公寓'!AY9+'25良园老年公寓'!AY9+'26明珠生态园万家福老年公寓'!AY9+'27鑫平湖老年公寓'!AY9+'28颐养天年老年公寓'!AY9+'29悦和老年公寓'!AY9+'30夕阳红老年公寓'!AY9+'31康宁老年公寓'!AY9</f>
        <v>0.46499999999999997</v>
      </c>
      <c r="AZ9" s="149">
        <f>'1清江祥和'!AZ9+'2兴华老年公寓'!AZ9+'3德福老龄公寓'!AZ9+'4康乐园'!AZ9+'5颐养院老年公寓'!AZ9+'6人和'!AZ9+'7耄耋'!AZ9+'8可欣'!AZ9+'9东山'!AZ9+'10老来福老年公寓'!AZ9+'11心乐老年公寓'!AZ9+'12馨元老年公寓'!AZ9+'13东方老年公寓'!AZ9+'14鑫夕阳温泉康复养老院'!AZ9+'15广禾养老文华苑'!AZ9+'16德祥老年公寓'!AZ9+'17夕阳之光老年公寓'!AZ9+'19老年福星老年公寓'!AZ9+'20鸿源老年公寓'!AZ9+'21集顺老年公寓'!AZ9+'22家园老年公寓'!AZ9+'23健安居老年公寓'!AZ9+'24敬福老年公寓'!AZ9+'25良园老年公寓'!AZ9+'26明珠生态园万家福老年公寓'!AZ9+'27鑫平湖老年公寓'!AZ9+'28颐养天年老年公寓'!AZ9+'29悦和老年公寓'!AZ9+'30夕阳红老年公寓'!AZ9+'31康宁老年公寓'!AZ9</f>
        <v>0.91499999999999992</v>
      </c>
      <c r="BA9" s="177" t="e">
        <f>'1清江祥和'!BA9+'2兴华老年公寓'!BA9+'3德福老龄公寓'!BA9+'4康乐园'!BA9+'5颐养院老年公寓'!BA9+'6人和'!BA9+'7耄耋'!BA9+'8可欣'!BA9+'9东山'!BA9+'10老来福老年公寓'!BA9+'11心乐老年公寓'!BA9+'12馨元老年公寓'!BA9+'13东方老年公寓'!BA9+'14鑫夕阳温泉康复养老院'!BA9+'15广禾养老文华苑'!BA9+'16德祥老年公寓'!BA9+'17夕阳之光老年公寓'!BA9+#REF!+'19老年福星老年公寓'!BA9+'20鸿源老年公寓'!BA9+'21集顺老年公寓'!BA9+'22家园老年公寓'!BA9+'23健安居老年公寓'!BA9+'24敬福老年公寓'!BA9+'25良园老年公寓'!BA9+'26明珠生态园万家福老年公寓'!BA9+'27鑫平湖老年公寓'!BA9+'28颐养天年老年公寓'!BA9+'29悦和老年公寓'!BA9+'30夕阳红老年公寓'!BA9+'31康宁老年公寓'!BA9</f>
        <v>#REF!</v>
      </c>
      <c r="BB9" s="171" t="e">
        <f>'1清江祥和'!BB9+'2兴华老年公寓'!BB9+'3德福老龄公寓'!BB9+'4康乐园'!BB9+'5颐养院老年公寓'!BB9+'6人和'!BB9+'7耄耋'!BB9+'8可欣'!BB9+'9东山'!BB9+'10老来福老年公寓'!BB9+'11心乐老年公寓'!BB9+'12馨元老年公寓'!BB9+'13东方老年公寓'!BB9+'14鑫夕阳温泉康复养老院'!BB9+'15广禾养老文华苑'!BB9+'16德祥老年公寓'!BB9+'17夕阳之光老年公寓'!BB9+#REF!+'19老年福星老年公寓'!BB9+'20鸿源老年公寓'!BB9+'21集顺老年公寓'!BB9+'22家园老年公寓'!BB9+'23健安居老年公寓'!BB9+'24敬福老年公寓'!BB9+'25良园老年公寓'!BB9+'26明珠生态园万家福老年公寓'!BB9+'27鑫平湖老年公寓'!BB9+'28颐养天年老年公寓'!BB9+'29悦和老年公寓'!BB9+'30夕阳红老年公寓'!BB9+'31康宁老年公寓'!BB9</f>
        <v>#REF!</v>
      </c>
      <c r="BC9" s="174" t="e">
        <f>'1清江祥和'!BC9+'2兴华老年公寓'!BC9+'3德福老龄公寓'!BC9+'4康乐园'!BC9+'5颐养院老年公寓'!BC9+'6人和'!BC9+'7耄耋'!BC9+'8可欣'!BC9+'9东山'!BC9+'10老来福老年公寓'!BC9+'11心乐老年公寓'!BC9+'12馨元老年公寓'!BC9+'13东方老年公寓'!BC9+'14鑫夕阳温泉康复养老院'!BC9+'15广禾养老文华苑'!BC9+'16德祥老年公寓'!BC9+'17夕阳之光老年公寓'!BC9+#REF!+'19老年福星老年公寓'!BC9+'20鸿源老年公寓'!BC9+'21集顺老年公寓'!BC9+'22家园老年公寓'!BC9+'23健安居老年公寓'!BC9+'24敬福老年公寓'!BC9+'25良园老年公寓'!BC9+'26明珠生态园万家福老年公寓'!BC9+'27鑫平湖老年公寓'!BC9+'28颐养天年老年公寓'!BC9+'29悦和老年公寓'!BC9+'30夕阳红老年公寓'!BC9+'31康宁老年公寓'!BC9</f>
        <v>#REF!</v>
      </c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topLeftCell="A7" zoomScale="90" zoomScaleNormal="90" workbookViewId="0">
      <selection activeCell="E9" sqref="E9:AR9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7" t="s">
        <v>17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8" t="s">
        <v>2</v>
      </c>
      <c r="AE3" s="208"/>
      <c r="AF3" s="208"/>
      <c r="AG3" s="208"/>
      <c r="AH3" s="208"/>
      <c r="AI3" s="208"/>
      <c r="AJ3" s="208"/>
      <c r="AK3" s="208"/>
      <c r="AL3" s="208"/>
      <c r="AM3" s="50"/>
      <c r="AN3" s="49"/>
      <c r="AO3" s="49"/>
      <c r="AP3" s="49"/>
      <c r="AQ3" s="49"/>
      <c r="AR3" s="208" t="s">
        <v>3</v>
      </c>
      <c r="AS3" s="208"/>
      <c r="AT3" s="208"/>
      <c r="AU3" s="208"/>
      <c r="AV3" s="208"/>
      <c r="AW3" s="208"/>
      <c r="AX3" s="208"/>
      <c r="AY3" s="208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161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6" ht="50.25" customHeight="1">
      <c r="A5" s="204" t="s">
        <v>77</v>
      </c>
      <c r="B5" s="204" t="s">
        <v>15</v>
      </c>
      <c r="C5" s="41" t="s">
        <v>55</v>
      </c>
      <c r="D5" s="42" t="s">
        <v>162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0</v>
      </c>
      <c r="BB5" s="184">
        <f>BC5*2</f>
        <v>0</v>
      </c>
      <c r="BC5" s="184">
        <f>H9+L9+P9+T9+X9+AB9+AF9+AJ9+AN9+AR9+AV9+AZ9</f>
        <v>0</v>
      </c>
    </row>
    <row r="6" spans="1:56" ht="60" customHeight="1">
      <c r="A6" s="204"/>
      <c r="B6" s="204"/>
      <c r="C6" s="43" t="s">
        <v>57</v>
      </c>
      <c r="D6" s="58" t="s">
        <v>163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176"/>
      <c r="BB6" s="184"/>
      <c r="BC6" s="184"/>
    </row>
    <row r="7" spans="1:56" ht="45" customHeight="1">
      <c r="A7" s="204"/>
      <c r="B7" s="204"/>
      <c r="C7" s="41" t="s">
        <v>59</v>
      </c>
      <c r="D7" s="46" t="s">
        <v>164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48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84"/>
      <c r="BC7" s="184"/>
    </row>
    <row r="8" spans="1:56" ht="62.25" customHeight="1">
      <c r="A8" s="204"/>
      <c r="B8" s="204"/>
      <c r="C8" s="41" t="s">
        <v>52</v>
      </c>
      <c r="D8" s="47" t="s">
        <v>165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4"/>
      <c r="BC8" s="184"/>
    </row>
    <row r="9" spans="1:56" ht="89.25" customHeight="1">
      <c r="A9" s="204"/>
      <c r="B9" s="204"/>
      <c r="C9" s="41" t="s">
        <v>53</v>
      </c>
      <c r="D9" s="47" t="s">
        <v>166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77"/>
      <c r="BB9" s="184"/>
      <c r="BC9" s="184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topLeftCell="A5" zoomScale="90" zoomScaleNormal="90" workbookViewId="0">
      <selection activeCell="BD5" sqref="BD1:BO1048576"/>
    </sheetView>
  </sheetViews>
  <sheetFormatPr defaultColWidth="9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hidden="1" customWidth="1"/>
    <col min="58" max="67" width="8.88671875" style="38" hidden="1" customWidth="1"/>
    <col min="68" max="256" width="8.88671875" style="38" customWidth="1"/>
  </cols>
  <sheetData>
    <row r="1" spans="1:58" ht="18.75" customHeight="1">
      <c r="A1" s="39"/>
      <c r="B1" s="39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s="38" customFormat="1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8" t="s">
        <v>2</v>
      </c>
      <c r="AE3" s="208"/>
      <c r="AF3" s="208"/>
      <c r="AG3" s="208"/>
      <c r="AH3" s="208"/>
      <c r="AI3" s="208"/>
      <c r="AJ3" s="208"/>
      <c r="AK3" s="208"/>
      <c r="AL3" s="208"/>
      <c r="AM3" s="50"/>
      <c r="AN3" s="49"/>
      <c r="AO3" s="49"/>
      <c r="AP3" s="49"/>
      <c r="AQ3" s="49"/>
      <c r="AR3" s="208" t="s">
        <v>3</v>
      </c>
      <c r="AS3" s="208"/>
      <c r="AT3" s="208"/>
      <c r="AU3" s="208"/>
      <c r="AV3" s="208"/>
      <c r="AW3" s="208"/>
      <c r="AX3" s="208"/>
      <c r="AY3" s="208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41" t="s">
        <v>167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8" ht="50.25" customHeight="1">
      <c r="A5" s="204" t="s">
        <v>168</v>
      </c>
      <c r="B5" s="204" t="s">
        <v>15</v>
      </c>
      <c r="C5" s="41" t="s">
        <v>55</v>
      </c>
      <c r="D5" s="42" t="s">
        <v>169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12</v>
      </c>
      <c r="BB5" s="184">
        <f>BC5*2</f>
        <v>5.9999999999999991E-2</v>
      </c>
      <c r="BC5" s="184">
        <f>H9+L9+P9+T9+X9+AB9+AF9+AJ9+AN9+AR9+AV9+AZ9</f>
        <v>2.9999999999999995E-2</v>
      </c>
    </row>
    <row r="6" spans="1:58" ht="60" customHeight="1">
      <c r="A6" s="204"/>
      <c r="B6" s="204"/>
      <c r="C6" s="43" t="s">
        <v>57</v>
      </c>
      <c r="D6" s="58" t="s">
        <v>170</v>
      </c>
      <c r="E6" s="64">
        <v>1</v>
      </c>
      <c r="F6" s="64">
        <v>0</v>
      </c>
      <c r="G6" s="64">
        <v>0</v>
      </c>
      <c r="H6" s="64">
        <f>SUM(E6:G6)</f>
        <v>1</v>
      </c>
      <c r="I6" s="64">
        <v>1</v>
      </c>
      <c r="J6" s="64">
        <v>0</v>
      </c>
      <c r="K6" s="64">
        <v>0</v>
      </c>
      <c r="L6" s="64">
        <f>SUM(I6:K6)</f>
        <v>1</v>
      </c>
      <c r="M6" s="64">
        <v>1</v>
      </c>
      <c r="N6" s="64">
        <v>0</v>
      </c>
      <c r="O6" s="64">
        <v>0</v>
      </c>
      <c r="P6" s="64">
        <f>SUM(M6:O6)</f>
        <v>1</v>
      </c>
      <c r="Q6" s="64">
        <v>1</v>
      </c>
      <c r="R6" s="64">
        <v>0</v>
      </c>
      <c r="S6" s="64">
        <v>0</v>
      </c>
      <c r="T6" s="64">
        <f>SUM(Q6:S6)</f>
        <v>1</v>
      </c>
      <c r="U6" s="64">
        <v>1</v>
      </c>
      <c r="V6" s="64">
        <v>0</v>
      </c>
      <c r="W6" s="64">
        <v>0</v>
      </c>
      <c r="X6" s="64">
        <f>SUM(U6:W6)</f>
        <v>1</v>
      </c>
      <c r="Y6" s="64">
        <v>1</v>
      </c>
      <c r="Z6" s="64">
        <v>0</v>
      </c>
      <c r="AA6" s="64">
        <v>0</v>
      </c>
      <c r="AB6" s="64">
        <f>SUM(Y6:AA6)</f>
        <v>1</v>
      </c>
      <c r="AC6" s="64">
        <v>1</v>
      </c>
      <c r="AD6" s="64">
        <v>0</v>
      </c>
      <c r="AE6" s="64">
        <v>0</v>
      </c>
      <c r="AF6" s="64">
        <f>SUM(AC6:AE6)</f>
        <v>1</v>
      </c>
      <c r="AG6" s="64">
        <v>1</v>
      </c>
      <c r="AH6" s="64">
        <v>0</v>
      </c>
      <c r="AI6" s="64">
        <v>0</v>
      </c>
      <c r="AJ6" s="64">
        <f>SUM(AG6:AI6)</f>
        <v>1</v>
      </c>
      <c r="AK6" s="64">
        <v>1</v>
      </c>
      <c r="AL6" s="64">
        <v>0</v>
      </c>
      <c r="AM6" s="64">
        <v>0</v>
      </c>
      <c r="AN6" s="64">
        <f>SUM(AK6:AM6)</f>
        <v>1</v>
      </c>
      <c r="AO6" s="64">
        <v>1</v>
      </c>
      <c r="AP6" s="64">
        <v>0</v>
      </c>
      <c r="AQ6" s="64">
        <v>0</v>
      </c>
      <c r="AR6" s="64">
        <f>SUM(AO6:AQ6)</f>
        <v>1</v>
      </c>
      <c r="AS6" s="64">
        <v>1</v>
      </c>
      <c r="AT6" s="64">
        <v>0</v>
      </c>
      <c r="AU6" s="64">
        <v>0</v>
      </c>
      <c r="AV6" s="64">
        <f>SUM(AS6:AU6)</f>
        <v>1</v>
      </c>
      <c r="AW6" s="64">
        <v>1</v>
      </c>
      <c r="AX6" s="64">
        <v>0</v>
      </c>
      <c r="AY6" s="64">
        <v>0</v>
      </c>
      <c r="AZ6" s="64">
        <f>SUM(AW6:AY6)</f>
        <v>1</v>
      </c>
      <c r="BA6" s="176"/>
      <c r="BB6" s="184"/>
      <c r="BC6" s="184"/>
      <c r="BD6" s="38">
        <f>E6+I6+M6+Q6+U6+Y6+AC6+AG6+AK6+AO6+AS6+AW6</f>
        <v>12</v>
      </c>
      <c r="BE6" s="38">
        <f t="shared" ref="BE6:BF6" si="0">F6+J6+N6+R6+V6+Z6+AD6+AH6+AL6+AP6+AT6+AX6</f>
        <v>0</v>
      </c>
      <c r="BF6" s="38">
        <f t="shared" si="0"/>
        <v>0</v>
      </c>
    </row>
    <row r="7" spans="1:58" ht="45" customHeight="1">
      <c r="A7" s="204"/>
      <c r="B7" s="204"/>
      <c r="C7" s="41" t="s">
        <v>59</v>
      </c>
      <c r="D7" s="46" t="s">
        <v>171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48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84"/>
      <c r="BC7" s="184"/>
    </row>
    <row r="8" spans="1:58" ht="62.25" customHeight="1">
      <c r="A8" s="204"/>
      <c r="B8" s="204"/>
      <c r="C8" s="41" t="s">
        <v>52</v>
      </c>
      <c r="D8" s="47" t="s">
        <v>172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4"/>
      <c r="BC8" s="184"/>
    </row>
    <row r="9" spans="1:58" ht="89.25" customHeight="1">
      <c r="A9" s="204"/>
      <c r="B9" s="204"/>
      <c r="C9" s="41" t="s">
        <v>53</v>
      </c>
      <c r="D9" s="47" t="s">
        <v>101</v>
      </c>
      <c r="E9" s="158">
        <f>0.01*E6/4</f>
        <v>2.5000000000000001E-3</v>
      </c>
      <c r="F9" s="158">
        <f>0.02*F6/4</f>
        <v>0</v>
      </c>
      <c r="G9" s="158">
        <f>0.03*G6/4</f>
        <v>0</v>
      </c>
      <c r="H9" s="158">
        <f>E9+F9+G9</f>
        <v>2.5000000000000001E-3</v>
      </c>
      <c r="I9" s="158">
        <f t="shared" ref="I9" si="1">0.01*I6/4</f>
        <v>2.5000000000000001E-3</v>
      </c>
      <c r="J9" s="158">
        <f t="shared" ref="J9" si="2">0.02*J6/4</f>
        <v>0</v>
      </c>
      <c r="K9" s="158">
        <f t="shared" ref="K9" si="3">0.03*K6/4</f>
        <v>0</v>
      </c>
      <c r="L9" s="158">
        <f t="shared" ref="L9" si="4">I9+J9+K9</f>
        <v>2.5000000000000001E-3</v>
      </c>
      <c r="M9" s="158">
        <f t="shared" ref="M9" si="5">0.01*M6/4</f>
        <v>2.5000000000000001E-3</v>
      </c>
      <c r="N9" s="158">
        <f t="shared" ref="N9" si="6">0.02*N6/4</f>
        <v>0</v>
      </c>
      <c r="O9" s="158">
        <f t="shared" ref="O9" si="7">0.03*O6/4</f>
        <v>0</v>
      </c>
      <c r="P9" s="158">
        <f t="shared" ref="P9" si="8">M9+N9+O9</f>
        <v>2.5000000000000001E-3</v>
      </c>
      <c r="Q9" s="158">
        <f t="shared" ref="Q9" si="9">0.01*Q6/4</f>
        <v>2.5000000000000001E-3</v>
      </c>
      <c r="R9" s="158">
        <f t="shared" ref="R9" si="10">0.02*R6/4</f>
        <v>0</v>
      </c>
      <c r="S9" s="158">
        <f t="shared" ref="S9" si="11">0.03*S6/4</f>
        <v>0</v>
      </c>
      <c r="T9" s="158">
        <f t="shared" ref="T9" si="12">Q9+R9+S9</f>
        <v>2.5000000000000001E-3</v>
      </c>
      <c r="U9" s="158">
        <f t="shared" ref="U9" si="13">0.01*U6/4</f>
        <v>2.5000000000000001E-3</v>
      </c>
      <c r="V9" s="158">
        <f t="shared" ref="V9" si="14">0.02*V6/4</f>
        <v>0</v>
      </c>
      <c r="W9" s="158">
        <f t="shared" ref="W9" si="15">0.03*W6/4</f>
        <v>0</v>
      </c>
      <c r="X9" s="158">
        <f t="shared" ref="X9" si="16">U9+V9+W9</f>
        <v>2.5000000000000001E-3</v>
      </c>
      <c r="Y9" s="158">
        <f t="shared" ref="Y9" si="17">0.01*Y6/4</f>
        <v>2.5000000000000001E-3</v>
      </c>
      <c r="Z9" s="158">
        <f t="shared" ref="Z9" si="18">0.02*Z6/4</f>
        <v>0</v>
      </c>
      <c r="AA9" s="158">
        <f t="shared" ref="AA9" si="19">0.03*AA6/4</f>
        <v>0</v>
      </c>
      <c r="AB9" s="158">
        <f t="shared" ref="AB9" si="20">Y9+Z9+AA9</f>
        <v>2.5000000000000001E-3</v>
      </c>
      <c r="AC9" s="158">
        <f t="shared" ref="AC9" si="21">0.01*AC6/4</f>
        <v>2.5000000000000001E-3</v>
      </c>
      <c r="AD9" s="158">
        <f t="shared" ref="AD9" si="22">0.02*AD6/4</f>
        <v>0</v>
      </c>
      <c r="AE9" s="158">
        <f t="shared" ref="AE9" si="23">0.03*AE6/4</f>
        <v>0</v>
      </c>
      <c r="AF9" s="158">
        <f t="shared" ref="AF9" si="24">AC9+AD9+AE9</f>
        <v>2.5000000000000001E-3</v>
      </c>
      <c r="AG9" s="158">
        <f t="shared" ref="AG9" si="25">0.01*AG6/4</f>
        <v>2.5000000000000001E-3</v>
      </c>
      <c r="AH9" s="158">
        <f t="shared" ref="AH9" si="26">0.02*AH6/4</f>
        <v>0</v>
      </c>
      <c r="AI9" s="158">
        <f t="shared" ref="AI9" si="27">0.03*AI6/4</f>
        <v>0</v>
      </c>
      <c r="AJ9" s="158">
        <f t="shared" ref="AJ9" si="28">AG9+AH9+AI9</f>
        <v>2.5000000000000001E-3</v>
      </c>
      <c r="AK9" s="158">
        <f t="shared" ref="AK9" si="29">0.01*AK6/4</f>
        <v>2.5000000000000001E-3</v>
      </c>
      <c r="AL9" s="158">
        <f t="shared" ref="AL9" si="30">0.02*AL6/4</f>
        <v>0</v>
      </c>
      <c r="AM9" s="158">
        <f t="shared" ref="AM9" si="31">0.03*AM6/4</f>
        <v>0</v>
      </c>
      <c r="AN9" s="158">
        <f t="shared" ref="AN9" si="32">AK9+AL9+AM9</f>
        <v>2.5000000000000001E-3</v>
      </c>
      <c r="AO9" s="158">
        <f t="shared" ref="AO9" si="33">0.01*AO6/4</f>
        <v>2.5000000000000001E-3</v>
      </c>
      <c r="AP9" s="158">
        <f t="shared" ref="AP9" si="34">0.02*AP6/4</f>
        <v>0</v>
      </c>
      <c r="AQ9" s="158">
        <f t="shared" ref="AQ9" si="35">0.03*AQ6/4</f>
        <v>0</v>
      </c>
      <c r="AR9" s="158">
        <f t="shared" ref="AR9" si="36">AO9+AP9+AQ9</f>
        <v>2.5000000000000001E-3</v>
      </c>
      <c r="AS9" s="158">
        <f t="shared" ref="AS9" si="37">0.01*AS6/4</f>
        <v>2.5000000000000001E-3</v>
      </c>
      <c r="AT9" s="158">
        <f t="shared" ref="AT9" si="38">0.02*AT6/4</f>
        <v>0</v>
      </c>
      <c r="AU9" s="158">
        <f t="shared" ref="AU9" si="39">0.03*AU6/4</f>
        <v>0</v>
      </c>
      <c r="AV9" s="158">
        <f t="shared" ref="AV9" si="40">AS9+AT9+AU9</f>
        <v>2.5000000000000001E-3</v>
      </c>
      <c r="AW9" s="158">
        <f t="shared" ref="AW9" si="41">0.01*AW6/4</f>
        <v>2.5000000000000001E-3</v>
      </c>
      <c r="AX9" s="158">
        <f t="shared" ref="AX9" si="42">0.02*AX6/4</f>
        <v>0</v>
      </c>
      <c r="AY9" s="158">
        <f t="shared" ref="AY9" si="43">0.03*AY6/4</f>
        <v>0</v>
      </c>
      <c r="AZ9" s="158">
        <f t="shared" ref="AZ9" si="44">AW9+AX9+AY9</f>
        <v>2.5000000000000001E-3</v>
      </c>
      <c r="BA9" s="177"/>
      <c r="BB9" s="184"/>
      <c r="BC9" s="184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"/>
  <sheetViews>
    <sheetView topLeftCell="P5" workbookViewId="0">
      <selection activeCell="BD5" sqref="BD1:BH1048576"/>
    </sheetView>
  </sheetViews>
  <sheetFormatPr defaultColWidth="8.88671875" defaultRowHeight="14.4"/>
  <cols>
    <col min="1" max="1" width="2.88671875" style="68" customWidth="1"/>
    <col min="2" max="2" width="4.6640625" style="68" customWidth="1"/>
    <col min="3" max="3" width="3.77734375" style="68" customWidth="1"/>
    <col min="4" max="4" width="5.6640625" style="68" customWidth="1"/>
    <col min="5" max="5" width="2.44140625" style="68" customWidth="1"/>
    <col min="6" max="52" width="2.21875" style="68" customWidth="1"/>
    <col min="53" max="53" width="4" style="68" customWidth="1"/>
    <col min="54" max="54" width="3.88671875" style="68" customWidth="1"/>
    <col min="55" max="55" width="3.77734375" style="68" customWidth="1"/>
    <col min="56" max="57" width="15.6640625" style="68" hidden="1" customWidth="1"/>
    <col min="58" max="60" width="0" style="68" hidden="1" customWidth="1"/>
    <col min="61" max="16384" width="8.88671875" style="68"/>
  </cols>
  <sheetData>
    <row r="1" spans="1:58" ht="18.75" customHeight="1">
      <c r="A1" s="69"/>
      <c r="B1" s="69"/>
    </row>
    <row r="2" spans="1:58" ht="25.5" customHeight="1">
      <c r="A2" s="210" t="s">
        <v>17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</row>
    <row r="3" spans="1:58" ht="22.5" customHeight="1"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211" t="s">
        <v>2</v>
      </c>
      <c r="AE3" s="211"/>
      <c r="AF3" s="211"/>
      <c r="AG3" s="211"/>
      <c r="AH3" s="211"/>
      <c r="AI3" s="211"/>
      <c r="AJ3" s="211"/>
      <c r="AK3" s="211"/>
      <c r="AL3" s="211"/>
      <c r="AM3" s="76"/>
      <c r="AN3" s="75"/>
      <c r="AO3" s="75"/>
      <c r="AP3" s="75"/>
      <c r="AQ3" s="75"/>
      <c r="AR3" s="211" t="s">
        <v>3</v>
      </c>
      <c r="AS3" s="211"/>
      <c r="AT3" s="211"/>
      <c r="AU3" s="211"/>
      <c r="AV3" s="211"/>
      <c r="AW3" s="211"/>
      <c r="AX3" s="211"/>
      <c r="AY3" s="211"/>
      <c r="AZ3" s="70"/>
      <c r="BA3" s="70"/>
      <c r="BB3" s="77"/>
      <c r="BC3" s="77"/>
      <c r="BD3" s="77"/>
    </row>
    <row r="4" spans="1:58" ht="66.75" customHeight="1">
      <c r="A4" s="71" t="s">
        <v>4</v>
      </c>
      <c r="B4" s="71" t="s">
        <v>5</v>
      </c>
      <c r="C4" s="71" t="s">
        <v>18</v>
      </c>
      <c r="D4" s="71" t="s">
        <v>173</v>
      </c>
      <c r="E4" s="209" t="s">
        <v>20</v>
      </c>
      <c r="F4" s="209"/>
      <c r="G4" s="209"/>
      <c r="H4" s="209"/>
      <c r="I4" s="209" t="s">
        <v>21</v>
      </c>
      <c r="J4" s="209"/>
      <c r="K4" s="209"/>
      <c r="L4" s="209"/>
      <c r="M4" s="209" t="s">
        <v>22</v>
      </c>
      <c r="N4" s="209"/>
      <c r="O4" s="209"/>
      <c r="P4" s="209"/>
      <c r="Q4" s="209" t="s">
        <v>23</v>
      </c>
      <c r="R4" s="209"/>
      <c r="S4" s="209"/>
      <c r="T4" s="209"/>
      <c r="U4" s="209" t="s">
        <v>24</v>
      </c>
      <c r="V4" s="209"/>
      <c r="W4" s="209"/>
      <c r="X4" s="209"/>
      <c r="Y4" s="209" t="s">
        <v>25</v>
      </c>
      <c r="Z4" s="209"/>
      <c r="AA4" s="209"/>
      <c r="AB4" s="209"/>
      <c r="AC4" s="209" t="s">
        <v>26</v>
      </c>
      <c r="AD4" s="209"/>
      <c r="AE4" s="209"/>
      <c r="AF4" s="209"/>
      <c r="AG4" s="212" t="s">
        <v>27</v>
      </c>
      <c r="AH4" s="212"/>
      <c r="AI4" s="212"/>
      <c r="AJ4" s="212"/>
      <c r="AK4" s="209" t="s">
        <v>28</v>
      </c>
      <c r="AL4" s="209"/>
      <c r="AM4" s="209"/>
      <c r="AN4" s="209"/>
      <c r="AO4" s="209" t="s">
        <v>29</v>
      </c>
      <c r="AP4" s="209"/>
      <c r="AQ4" s="209"/>
      <c r="AR4" s="209"/>
      <c r="AS4" s="209" t="s">
        <v>30</v>
      </c>
      <c r="AT4" s="209"/>
      <c r="AU4" s="209"/>
      <c r="AV4" s="209"/>
      <c r="AW4" s="209" t="s">
        <v>31</v>
      </c>
      <c r="AX4" s="209"/>
      <c r="AY4" s="209"/>
      <c r="AZ4" s="209"/>
      <c r="BA4" s="55" t="s">
        <v>32</v>
      </c>
      <c r="BB4" s="71" t="s">
        <v>33</v>
      </c>
      <c r="BC4" s="71" t="s">
        <v>34</v>
      </c>
    </row>
    <row r="5" spans="1:58" ht="50.25" customHeight="1">
      <c r="A5" s="216" t="s">
        <v>174</v>
      </c>
      <c r="B5" s="216" t="s">
        <v>15</v>
      </c>
      <c r="C5" s="71" t="s">
        <v>55</v>
      </c>
      <c r="D5" s="72" t="s">
        <v>175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75">
        <f>H6+L6+P6+T6+X6+AB6+AF6+AJ6+AN6+AR6+AV6+AZ6</f>
        <v>227</v>
      </c>
      <c r="BB5" s="184">
        <f>BC5*2</f>
        <v>2.5650000000000004</v>
      </c>
      <c r="BC5" s="213">
        <f>H9+L9+P9+T9+X9+AB9+AF9+AJ9+AN9+AR9+AV9+AZ9</f>
        <v>1.2825000000000002</v>
      </c>
    </row>
    <row r="6" spans="1:58" ht="60" customHeight="1">
      <c r="A6" s="216"/>
      <c r="B6" s="216"/>
      <c r="C6" s="73" t="s">
        <v>57</v>
      </c>
      <c r="D6" s="58" t="s">
        <v>176</v>
      </c>
      <c r="E6" s="59">
        <v>7</v>
      </c>
      <c r="F6" s="59">
        <v>0</v>
      </c>
      <c r="G6" s="59">
        <v>13</v>
      </c>
      <c r="H6" s="59">
        <f>SUM(E6:G6)</f>
        <v>20</v>
      </c>
      <c r="I6" s="59">
        <v>7</v>
      </c>
      <c r="J6" s="59">
        <v>0</v>
      </c>
      <c r="K6" s="59">
        <v>13</v>
      </c>
      <c r="L6" s="59">
        <f>SUM(I6:K6)</f>
        <v>20</v>
      </c>
      <c r="M6" s="59">
        <v>7</v>
      </c>
      <c r="N6" s="59">
        <v>0</v>
      </c>
      <c r="O6" s="59">
        <v>13</v>
      </c>
      <c r="P6" s="59">
        <f>SUM(M6:O6)</f>
        <v>20</v>
      </c>
      <c r="Q6" s="59">
        <v>7</v>
      </c>
      <c r="R6" s="59">
        <v>0</v>
      </c>
      <c r="S6" s="59">
        <v>13</v>
      </c>
      <c r="T6" s="59">
        <f>SUM(Q6:S6)</f>
        <v>20</v>
      </c>
      <c r="U6" s="59">
        <v>7</v>
      </c>
      <c r="V6" s="59">
        <v>0</v>
      </c>
      <c r="W6" s="59">
        <v>13</v>
      </c>
      <c r="X6" s="59">
        <f>SUM(U6:W6)</f>
        <v>20</v>
      </c>
      <c r="Y6" s="59">
        <v>7</v>
      </c>
      <c r="Z6" s="59">
        <v>0</v>
      </c>
      <c r="AA6" s="59">
        <v>13</v>
      </c>
      <c r="AB6" s="59">
        <f>SUM(Y6:AA6)</f>
        <v>20</v>
      </c>
      <c r="AC6" s="59">
        <v>7</v>
      </c>
      <c r="AD6" s="59">
        <v>0</v>
      </c>
      <c r="AE6" s="59">
        <v>11</v>
      </c>
      <c r="AF6" s="59">
        <f>SUM(AC6:AE6)</f>
        <v>18</v>
      </c>
      <c r="AG6" s="59">
        <v>7</v>
      </c>
      <c r="AH6" s="59">
        <v>0</v>
      </c>
      <c r="AI6" s="59">
        <v>11</v>
      </c>
      <c r="AJ6" s="59">
        <f>SUM(AG6:AI6)</f>
        <v>18</v>
      </c>
      <c r="AK6" s="59">
        <v>7</v>
      </c>
      <c r="AL6" s="59">
        <v>0</v>
      </c>
      <c r="AM6" s="59">
        <v>11</v>
      </c>
      <c r="AN6" s="59">
        <f>SUM(AK6:AM6)</f>
        <v>18</v>
      </c>
      <c r="AO6" s="59">
        <v>7</v>
      </c>
      <c r="AP6" s="59">
        <v>0</v>
      </c>
      <c r="AQ6" s="59">
        <v>11</v>
      </c>
      <c r="AR6" s="59">
        <f>SUM(AO6:AQ6)</f>
        <v>18</v>
      </c>
      <c r="AS6" s="59">
        <v>7</v>
      </c>
      <c r="AT6" s="59">
        <v>0</v>
      </c>
      <c r="AU6" s="59">
        <v>11</v>
      </c>
      <c r="AV6" s="59">
        <f>SUM(AS6:AU6)</f>
        <v>18</v>
      </c>
      <c r="AW6" s="59">
        <v>7</v>
      </c>
      <c r="AX6" s="59">
        <v>0</v>
      </c>
      <c r="AY6" s="59">
        <v>10</v>
      </c>
      <c r="AZ6" s="59">
        <f>SUM(AW6:AY6)</f>
        <v>17</v>
      </c>
      <c r="BA6" s="176"/>
      <c r="BB6" s="184"/>
      <c r="BC6" s="214"/>
      <c r="BD6" s="68">
        <f>E6+I6+M6+Q6+U6+Y6+AC6+AG6+AK6+AO6+AS6+AW6</f>
        <v>84</v>
      </c>
      <c r="BE6" s="68">
        <f t="shared" ref="BE6:BF6" si="0">F6+J6+N6+R6+V6+Z6+AD6+AH6+AL6+AP6+AT6+AX6</f>
        <v>0</v>
      </c>
      <c r="BF6" s="68">
        <f t="shared" si="0"/>
        <v>143</v>
      </c>
    </row>
    <row r="7" spans="1:58" ht="45" customHeight="1">
      <c r="A7" s="216"/>
      <c r="B7" s="216"/>
      <c r="C7" s="71" t="s">
        <v>59</v>
      </c>
      <c r="D7" s="46" t="s">
        <v>177</v>
      </c>
      <c r="E7" s="209" t="s">
        <v>40</v>
      </c>
      <c r="F7" s="209"/>
      <c r="G7" s="209"/>
      <c r="H7" s="209"/>
      <c r="I7" s="209" t="s">
        <v>41</v>
      </c>
      <c r="J7" s="209"/>
      <c r="K7" s="209"/>
      <c r="L7" s="209"/>
      <c r="M7" s="209" t="s">
        <v>42</v>
      </c>
      <c r="N7" s="209"/>
      <c r="O7" s="209"/>
      <c r="P7" s="209"/>
      <c r="Q7" s="209" t="s">
        <v>43</v>
      </c>
      <c r="R7" s="209"/>
      <c r="S7" s="209"/>
      <c r="T7" s="209"/>
      <c r="U7" s="209" t="s">
        <v>44</v>
      </c>
      <c r="V7" s="209"/>
      <c r="W7" s="209"/>
      <c r="X7" s="209"/>
      <c r="Y7" s="209" t="s">
        <v>45</v>
      </c>
      <c r="Z7" s="209"/>
      <c r="AA7" s="209"/>
      <c r="AB7" s="209"/>
      <c r="AC7" s="209" t="s">
        <v>46</v>
      </c>
      <c r="AD7" s="209"/>
      <c r="AE7" s="209"/>
      <c r="AF7" s="209"/>
      <c r="AG7" s="209" t="s">
        <v>47</v>
      </c>
      <c r="AH7" s="209"/>
      <c r="AI7" s="209"/>
      <c r="AJ7" s="209"/>
      <c r="AK7" s="209" t="s">
        <v>48</v>
      </c>
      <c r="AL7" s="209"/>
      <c r="AM7" s="209"/>
      <c r="AN7" s="209"/>
      <c r="AO7" s="209" t="s">
        <v>49</v>
      </c>
      <c r="AP7" s="209"/>
      <c r="AQ7" s="209"/>
      <c r="AR7" s="209"/>
      <c r="AS7" s="209" t="s">
        <v>50</v>
      </c>
      <c r="AT7" s="209"/>
      <c r="AU7" s="209"/>
      <c r="AV7" s="209"/>
      <c r="AW7" s="209" t="s">
        <v>51</v>
      </c>
      <c r="AX7" s="209"/>
      <c r="AY7" s="209"/>
      <c r="AZ7" s="209"/>
      <c r="BA7" s="176"/>
      <c r="BB7" s="184"/>
      <c r="BC7" s="214"/>
    </row>
    <row r="8" spans="1:58" ht="62.25" customHeight="1">
      <c r="A8" s="216"/>
      <c r="B8" s="216"/>
      <c r="C8" s="71" t="s">
        <v>52</v>
      </c>
      <c r="D8" s="74" t="s">
        <v>178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76"/>
      <c r="BB8" s="184"/>
      <c r="BC8" s="214"/>
    </row>
    <row r="9" spans="1:58" ht="89.25" customHeight="1">
      <c r="A9" s="216"/>
      <c r="B9" s="216"/>
      <c r="C9" s="71" t="s">
        <v>53</v>
      </c>
      <c r="D9" s="74" t="s">
        <v>134</v>
      </c>
      <c r="E9" s="65">
        <f>0.01*E6/4</f>
        <v>1.7500000000000002E-2</v>
      </c>
      <c r="F9" s="65">
        <f>0.02*F6/4</f>
        <v>0</v>
      </c>
      <c r="G9" s="65">
        <f>0.03*G6/4</f>
        <v>9.7500000000000003E-2</v>
      </c>
      <c r="H9" s="65">
        <f>E9+F9+G9</f>
        <v>0.115</v>
      </c>
      <c r="I9" s="65">
        <f t="shared" ref="I9" si="1">0.01*I6/4</f>
        <v>1.7500000000000002E-2</v>
      </c>
      <c r="J9" s="65">
        <f t="shared" ref="J9" si="2">0.02*J6/4</f>
        <v>0</v>
      </c>
      <c r="K9" s="65">
        <f t="shared" ref="K9" si="3">0.03*K6/4</f>
        <v>9.7500000000000003E-2</v>
      </c>
      <c r="L9" s="65">
        <f t="shared" ref="L9" si="4">I9+J9+K9</f>
        <v>0.115</v>
      </c>
      <c r="M9" s="65">
        <f t="shared" ref="M9" si="5">0.01*M6/4</f>
        <v>1.7500000000000002E-2</v>
      </c>
      <c r="N9" s="65">
        <f t="shared" ref="N9" si="6">0.02*N6/4</f>
        <v>0</v>
      </c>
      <c r="O9" s="65">
        <f t="shared" ref="O9" si="7">0.03*O6/4</f>
        <v>9.7500000000000003E-2</v>
      </c>
      <c r="P9" s="65">
        <f t="shared" ref="P9" si="8">M9+N9+O9</f>
        <v>0.115</v>
      </c>
      <c r="Q9" s="65">
        <f t="shared" ref="Q9" si="9">0.01*Q6/4</f>
        <v>1.7500000000000002E-2</v>
      </c>
      <c r="R9" s="65">
        <f t="shared" ref="R9" si="10">0.02*R6/4</f>
        <v>0</v>
      </c>
      <c r="S9" s="65">
        <f t="shared" ref="S9" si="11">0.03*S6/4</f>
        <v>9.7500000000000003E-2</v>
      </c>
      <c r="T9" s="65">
        <f t="shared" ref="T9" si="12">Q9+R9+S9</f>
        <v>0.115</v>
      </c>
      <c r="U9" s="65">
        <f t="shared" ref="U9" si="13">0.01*U6/4</f>
        <v>1.7500000000000002E-2</v>
      </c>
      <c r="V9" s="65">
        <f t="shared" ref="V9" si="14">0.02*V6/4</f>
        <v>0</v>
      </c>
      <c r="W9" s="65">
        <f t="shared" ref="W9" si="15">0.03*W6/4</f>
        <v>9.7500000000000003E-2</v>
      </c>
      <c r="X9" s="65">
        <f t="shared" ref="X9" si="16">U9+V9+W9</f>
        <v>0.115</v>
      </c>
      <c r="Y9" s="65">
        <f t="shared" ref="Y9" si="17">0.01*Y6/4</f>
        <v>1.7500000000000002E-2</v>
      </c>
      <c r="Z9" s="65">
        <f t="shared" ref="Z9" si="18">0.02*Z6/4</f>
        <v>0</v>
      </c>
      <c r="AA9" s="65">
        <f t="shared" ref="AA9" si="19">0.03*AA6/4</f>
        <v>9.7500000000000003E-2</v>
      </c>
      <c r="AB9" s="65">
        <f t="shared" ref="AB9" si="20">Y9+Z9+AA9</f>
        <v>0.115</v>
      </c>
      <c r="AC9" s="65">
        <f t="shared" ref="AC9" si="21">0.01*AC6/4</f>
        <v>1.7500000000000002E-2</v>
      </c>
      <c r="AD9" s="65">
        <f t="shared" ref="AD9" si="22">0.02*AD6/4</f>
        <v>0</v>
      </c>
      <c r="AE9" s="65">
        <f t="shared" ref="AE9" si="23">0.03*AE6/4</f>
        <v>8.249999999999999E-2</v>
      </c>
      <c r="AF9" s="65">
        <f t="shared" ref="AF9" si="24">AC9+AD9+AE9</f>
        <v>9.9999999999999992E-2</v>
      </c>
      <c r="AG9" s="65">
        <f t="shared" ref="AG9" si="25">0.01*AG6/4</f>
        <v>1.7500000000000002E-2</v>
      </c>
      <c r="AH9" s="65">
        <f t="shared" ref="AH9" si="26">0.02*AH6/4</f>
        <v>0</v>
      </c>
      <c r="AI9" s="65">
        <f t="shared" ref="AI9" si="27">0.03*AI6/4</f>
        <v>8.249999999999999E-2</v>
      </c>
      <c r="AJ9" s="65">
        <f t="shared" ref="AJ9" si="28">AG9+AH9+AI9</f>
        <v>9.9999999999999992E-2</v>
      </c>
      <c r="AK9" s="65">
        <f t="shared" ref="AK9" si="29">0.01*AK6/4</f>
        <v>1.7500000000000002E-2</v>
      </c>
      <c r="AL9" s="65">
        <f t="shared" ref="AL9" si="30">0.02*AL6/4</f>
        <v>0</v>
      </c>
      <c r="AM9" s="65">
        <f t="shared" ref="AM9" si="31">0.03*AM6/4</f>
        <v>8.249999999999999E-2</v>
      </c>
      <c r="AN9" s="65">
        <f t="shared" ref="AN9" si="32">AK9+AL9+AM9</f>
        <v>9.9999999999999992E-2</v>
      </c>
      <c r="AO9" s="65">
        <f t="shared" ref="AO9" si="33">0.01*AO6/4</f>
        <v>1.7500000000000002E-2</v>
      </c>
      <c r="AP9" s="65">
        <f t="shared" ref="AP9" si="34">0.02*AP6/4</f>
        <v>0</v>
      </c>
      <c r="AQ9" s="65">
        <f t="shared" ref="AQ9" si="35">0.03*AQ6/4</f>
        <v>8.249999999999999E-2</v>
      </c>
      <c r="AR9" s="65">
        <f t="shared" ref="AR9" si="36">AO9+AP9+AQ9</f>
        <v>9.9999999999999992E-2</v>
      </c>
      <c r="AS9" s="65">
        <f t="shared" ref="AS9" si="37">0.01*AS6/4</f>
        <v>1.7500000000000002E-2</v>
      </c>
      <c r="AT9" s="65">
        <f t="shared" ref="AT9" si="38">0.02*AT6/4</f>
        <v>0</v>
      </c>
      <c r="AU9" s="65">
        <f t="shared" ref="AU9" si="39">0.03*AU6/4</f>
        <v>8.249999999999999E-2</v>
      </c>
      <c r="AV9" s="65">
        <f t="shared" ref="AV9" si="40">AS9+AT9+AU9</f>
        <v>9.9999999999999992E-2</v>
      </c>
      <c r="AW9" s="65">
        <f t="shared" ref="AW9" si="41">0.01*AW6/4</f>
        <v>1.7500000000000002E-2</v>
      </c>
      <c r="AX9" s="65">
        <f t="shared" ref="AX9" si="42">0.02*AX6/4</f>
        <v>0</v>
      </c>
      <c r="AY9" s="65">
        <f t="shared" ref="AY9" si="43">0.03*AY6/4</f>
        <v>7.4999999999999997E-2</v>
      </c>
      <c r="AZ9" s="65">
        <f t="shared" ref="AZ9" si="44">AW9+AX9+AY9</f>
        <v>9.2499999999999999E-2</v>
      </c>
      <c r="BA9" s="177"/>
      <c r="BB9" s="184"/>
      <c r="BC9" s="215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"/>
  <sheetViews>
    <sheetView topLeftCell="P4" workbookViewId="0">
      <selection activeCell="BD4" sqref="BD1:BF1048576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hidden="1" customWidth="1"/>
    <col min="58" max="58" width="0" style="38" hidden="1" customWidth="1"/>
    <col min="59" max="16384" width="8.88671875" style="38"/>
  </cols>
  <sheetData>
    <row r="1" spans="1:58" ht="18.75" customHeight="1">
      <c r="A1" s="39"/>
      <c r="B1" s="39"/>
    </row>
    <row r="2" spans="1:58" ht="25.5" customHeight="1">
      <c r="A2" s="207" t="s">
        <v>17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</row>
    <row r="3" spans="1:58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8" t="s">
        <v>2</v>
      </c>
      <c r="AE3" s="208"/>
      <c r="AF3" s="208"/>
      <c r="AG3" s="208"/>
      <c r="AH3" s="208"/>
      <c r="AI3" s="208"/>
      <c r="AJ3" s="208"/>
      <c r="AK3" s="208"/>
      <c r="AL3" s="208"/>
      <c r="AM3" s="50"/>
      <c r="AN3" s="49"/>
      <c r="AO3" s="49"/>
      <c r="AP3" s="49"/>
      <c r="AQ3" s="49"/>
      <c r="AR3" s="208" t="s">
        <v>3</v>
      </c>
      <c r="AS3" s="208"/>
      <c r="AT3" s="208"/>
      <c r="AU3" s="208"/>
      <c r="AV3" s="208"/>
      <c r="AW3" s="208"/>
      <c r="AX3" s="208"/>
      <c r="AY3" s="208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41" t="s">
        <v>179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8" ht="50.25" customHeight="1">
      <c r="A5" s="204" t="s">
        <v>76</v>
      </c>
      <c r="B5" s="204" t="s">
        <v>15</v>
      </c>
      <c r="C5" s="41" t="s">
        <v>55</v>
      </c>
      <c r="D5" s="42" t="s">
        <v>180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41</v>
      </c>
      <c r="BB5" s="184">
        <f>BC5*2</f>
        <v>0.20500000000000007</v>
      </c>
      <c r="BC5" s="179">
        <f>H9+L9+P9+T9+X9+AB9+AF9+AJ9+AN9+AR9+AV9+AZ9</f>
        <v>0.10250000000000004</v>
      </c>
    </row>
    <row r="6" spans="1:58" ht="60" customHeight="1">
      <c r="A6" s="204"/>
      <c r="B6" s="204"/>
      <c r="C6" s="43" t="s">
        <v>57</v>
      </c>
      <c r="D6" s="58" t="s">
        <v>181</v>
      </c>
      <c r="E6" s="64">
        <v>4</v>
      </c>
      <c r="F6" s="64">
        <v>0</v>
      </c>
      <c r="G6" s="64">
        <v>0</v>
      </c>
      <c r="H6" s="64">
        <f>SUM(E6:G6)</f>
        <v>4</v>
      </c>
      <c r="I6" s="64">
        <v>4</v>
      </c>
      <c r="J6" s="64">
        <v>0</v>
      </c>
      <c r="K6" s="64">
        <v>0</v>
      </c>
      <c r="L6" s="64">
        <f>SUM(I6:K6)</f>
        <v>4</v>
      </c>
      <c r="M6" s="64">
        <v>4</v>
      </c>
      <c r="N6" s="64">
        <v>0</v>
      </c>
      <c r="O6" s="64">
        <v>0</v>
      </c>
      <c r="P6" s="64">
        <f>SUM(M6:O6)</f>
        <v>4</v>
      </c>
      <c r="Q6" s="64">
        <v>4</v>
      </c>
      <c r="R6" s="64">
        <v>0</v>
      </c>
      <c r="S6" s="64">
        <v>0</v>
      </c>
      <c r="T6" s="64">
        <f>SUM(Q6:S6)</f>
        <v>4</v>
      </c>
      <c r="U6" s="64">
        <v>4</v>
      </c>
      <c r="V6" s="64">
        <v>0</v>
      </c>
      <c r="W6" s="64">
        <v>0</v>
      </c>
      <c r="X6" s="64">
        <f>SUM(U6:W6)</f>
        <v>4</v>
      </c>
      <c r="Y6" s="64">
        <v>3</v>
      </c>
      <c r="Z6" s="64">
        <v>0</v>
      </c>
      <c r="AA6" s="64">
        <v>0</v>
      </c>
      <c r="AB6" s="64">
        <f>SUM(Y6:AA6)</f>
        <v>3</v>
      </c>
      <c r="AC6" s="64">
        <v>3</v>
      </c>
      <c r="AD6" s="64">
        <v>0</v>
      </c>
      <c r="AE6" s="64">
        <v>0</v>
      </c>
      <c r="AF6" s="64">
        <f>SUM(AC6:AE6)</f>
        <v>3</v>
      </c>
      <c r="AG6" s="64">
        <v>3</v>
      </c>
      <c r="AH6" s="64">
        <v>0</v>
      </c>
      <c r="AI6" s="64">
        <v>0</v>
      </c>
      <c r="AJ6" s="64">
        <f>SUM(AG6:AI6)</f>
        <v>3</v>
      </c>
      <c r="AK6" s="64">
        <v>3</v>
      </c>
      <c r="AL6" s="64">
        <v>0</v>
      </c>
      <c r="AM6" s="64">
        <v>0</v>
      </c>
      <c r="AN6" s="64">
        <f>SUM(AK6:AM6)</f>
        <v>3</v>
      </c>
      <c r="AO6" s="64">
        <v>3</v>
      </c>
      <c r="AP6" s="64">
        <v>0</v>
      </c>
      <c r="AQ6" s="64">
        <v>0</v>
      </c>
      <c r="AR6" s="64">
        <f>SUM(AO6:AQ6)</f>
        <v>3</v>
      </c>
      <c r="AS6" s="64">
        <v>3</v>
      </c>
      <c r="AT6" s="64">
        <v>0</v>
      </c>
      <c r="AU6" s="64">
        <v>0</v>
      </c>
      <c r="AV6" s="64">
        <f>SUM(AS6:AU6)</f>
        <v>3</v>
      </c>
      <c r="AW6" s="64">
        <v>3</v>
      </c>
      <c r="AX6" s="64">
        <v>0</v>
      </c>
      <c r="AY6" s="64">
        <v>0</v>
      </c>
      <c r="AZ6" s="64">
        <f>SUM(AW6:AY6)</f>
        <v>3</v>
      </c>
      <c r="BA6" s="176"/>
      <c r="BB6" s="184"/>
      <c r="BC6" s="179"/>
      <c r="BD6" s="38">
        <f>E6+I6+M6+Q6+U6+Y6+AC6+AG6+AK6+AO6+AS6+AW6</f>
        <v>41</v>
      </c>
      <c r="BE6" s="38">
        <f t="shared" ref="BE6:BF6" si="0">F6+J6+N6+R6+V6+Z6+AD6+AH6+AL6+AP6+AT6+AX6</f>
        <v>0</v>
      </c>
      <c r="BF6" s="38">
        <f t="shared" si="0"/>
        <v>0</v>
      </c>
    </row>
    <row r="7" spans="1:58" ht="45" customHeight="1">
      <c r="A7" s="204"/>
      <c r="B7" s="204"/>
      <c r="C7" s="41" t="s">
        <v>59</v>
      </c>
      <c r="D7" s="46" t="s">
        <v>182</v>
      </c>
      <c r="E7" s="217" t="s">
        <v>40</v>
      </c>
      <c r="F7" s="218"/>
      <c r="G7" s="218"/>
      <c r="H7" s="219"/>
      <c r="I7" s="217" t="s">
        <v>41</v>
      </c>
      <c r="J7" s="218"/>
      <c r="K7" s="218"/>
      <c r="L7" s="219"/>
      <c r="M7" s="217" t="s">
        <v>42</v>
      </c>
      <c r="N7" s="218"/>
      <c r="O7" s="218"/>
      <c r="P7" s="219"/>
      <c r="Q7" s="217" t="s">
        <v>43</v>
      </c>
      <c r="R7" s="218"/>
      <c r="S7" s="218"/>
      <c r="T7" s="219"/>
      <c r="U7" s="217" t="s">
        <v>44</v>
      </c>
      <c r="V7" s="218"/>
      <c r="W7" s="218"/>
      <c r="X7" s="219"/>
      <c r="Y7" s="217" t="s">
        <v>45</v>
      </c>
      <c r="Z7" s="218"/>
      <c r="AA7" s="218"/>
      <c r="AB7" s="219"/>
      <c r="AC7" s="217" t="s">
        <v>46</v>
      </c>
      <c r="AD7" s="218"/>
      <c r="AE7" s="218"/>
      <c r="AF7" s="219"/>
      <c r="AG7" s="217" t="s">
        <v>47</v>
      </c>
      <c r="AH7" s="218"/>
      <c r="AI7" s="218"/>
      <c r="AJ7" s="219"/>
      <c r="AK7" s="217" t="s">
        <v>48</v>
      </c>
      <c r="AL7" s="218"/>
      <c r="AM7" s="218"/>
      <c r="AN7" s="219"/>
      <c r="AO7" s="217" t="s">
        <v>49</v>
      </c>
      <c r="AP7" s="218"/>
      <c r="AQ7" s="218"/>
      <c r="AR7" s="219"/>
      <c r="AS7" s="217" t="s">
        <v>50</v>
      </c>
      <c r="AT7" s="218"/>
      <c r="AU7" s="218"/>
      <c r="AV7" s="219"/>
      <c r="AW7" s="217" t="s">
        <v>51</v>
      </c>
      <c r="AX7" s="218"/>
      <c r="AY7" s="218"/>
      <c r="AZ7" s="219"/>
      <c r="BA7" s="176"/>
      <c r="BB7" s="184"/>
      <c r="BC7" s="179"/>
    </row>
    <row r="8" spans="1:58" ht="62.25" customHeight="1">
      <c r="A8" s="204"/>
      <c r="B8" s="204"/>
      <c r="C8" s="41" t="s">
        <v>52</v>
      </c>
      <c r="D8" s="47" t="s">
        <v>183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4"/>
      <c r="BC8" s="179"/>
    </row>
    <row r="9" spans="1:58" ht="89.25" customHeight="1">
      <c r="A9" s="204"/>
      <c r="B9" s="204"/>
      <c r="C9" s="41" t="s">
        <v>53</v>
      </c>
      <c r="D9" s="47" t="s">
        <v>184</v>
      </c>
      <c r="E9" s="158">
        <f>0.01*E6/4</f>
        <v>0.01</v>
      </c>
      <c r="F9" s="158">
        <f>0.02*F6/4</f>
        <v>0</v>
      </c>
      <c r="G9" s="158">
        <f>0.03*G6/4</f>
        <v>0</v>
      </c>
      <c r="H9" s="158">
        <f>E9+F9+G9</f>
        <v>0.01</v>
      </c>
      <c r="I9" s="158">
        <f t="shared" ref="I9" si="1">0.01*I6/4</f>
        <v>0.01</v>
      </c>
      <c r="J9" s="158">
        <f t="shared" ref="J9" si="2">0.02*J6/4</f>
        <v>0</v>
      </c>
      <c r="K9" s="158">
        <f t="shared" ref="K9" si="3">0.03*K6/4</f>
        <v>0</v>
      </c>
      <c r="L9" s="158">
        <f t="shared" ref="L9" si="4">I9+J9+K9</f>
        <v>0.01</v>
      </c>
      <c r="M9" s="158">
        <f t="shared" ref="M9" si="5">0.01*M6/4</f>
        <v>0.01</v>
      </c>
      <c r="N9" s="158">
        <f t="shared" ref="N9" si="6">0.02*N6/4</f>
        <v>0</v>
      </c>
      <c r="O9" s="158">
        <f t="shared" ref="O9" si="7">0.03*O6/4</f>
        <v>0</v>
      </c>
      <c r="P9" s="158">
        <f t="shared" ref="P9" si="8">M9+N9+O9</f>
        <v>0.01</v>
      </c>
      <c r="Q9" s="158">
        <f t="shared" ref="Q9" si="9">0.01*Q6/4</f>
        <v>0.01</v>
      </c>
      <c r="R9" s="158">
        <f t="shared" ref="R9" si="10">0.02*R6/4</f>
        <v>0</v>
      </c>
      <c r="S9" s="158">
        <f t="shared" ref="S9" si="11">0.03*S6/4</f>
        <v>0</v>
      </c>
      <c r="T9" s="158">
        <f t="shared" ref="T9" si="12">Q9+R9+S9</f>
        <v>0.01</v>
      </c>
      <c r="U9" s="158">
        <f t="shared" ref="U9" si="13">0.01*U6/4</f>
        <v>0.01</v>
      </c>
      <c r="V9" s="158">
        <f t="shared" ref="V9" si="14">0.02*V6/4</f>
        <v>0</v>
      </c>
      <c r="W9" s="158">
        <f t="shared" ref="W9" si="15">0.03*W6/4</f>
        <v>0</v>
      </c>
      <c r="X9" s="158">
        <f t="shared" ref="X9" si="16">U9+V9+W9</f>
        <v>0.01</v>
      </c>
      <c r="Y9" s="158">
        <f t="shared" ref="Y9" si="17">0.01*Y6/4</f>
        <v>7.4999999999999997E-3</v>
      </c>
      <c r="Z9" s="158">
        <f t="shared" ref="Z9" si="18">0.02*Z6/4</f>
        <v>0</v>
      </c>
      <c r="AA9" s="158">
        <f t="shared" ref="AA9" si="19">0.03*AA6/4</f>
        <v>0</v>
      </c>
      <c r="AB9" s="158">
        <f t="shared" ref="AB9" si="20">Y9+Z9+AA9</f>
        <v>7.4999999999999997E-3</v>
      </c>
      <c r="AC9" s="158">
        <f t="shared" ref="AC9" si="21">0.01*AC6/4</f>
        <v>7.4999999999999997E-3</v>
      </c>
      <c r="AD9" s="158">
        <f t="shared" ref="AD9" si="22">0.02*AD6/4</f>
        <v>0</v>
      </c>
      <c r="AE9" s="158">
        <f t="shared" ref="AE9" si="23">0.03*AE6/4</f>
        <v>0</v>
      </c>
      <c r="AF9" s="158">
        <f t="shared" ref="AF9" si="24">AC9+AD9+AE9</f>
        <v>7.4999999999999997E-3</v>
      </c>
      <c r="AG9" s="158">
        <f t="shared" ref="AG9" si="25">0.01*AG6/4</f>
        <v>7.4999999999999997E-3</v>
      </c>
      <c r="AH9" s="158">
        <f t="shared" ref="AH9" si="26">0.02*AH6/4</f>
        <v>0</v>
      </c>
      <c r="AI9" s="158">
        <f t="shared" ref="AI9" si="27">0.03*AI6/4</f>
        <v>0</v>
      </c>
      <c r="AJ9" s="158">
        <f t="shared" ref="AJ9" si="28">AG9+AH9+AI9</f>
        <v>7.4999999999999997E-3</v>
      </c>
      <c r="AK9" s="158">
        <f t="shared" ref="AK9" si="29">0.01*AK6/4</f>
        <v>7.4999999999999997E-3</v>
      </c>
      <c r="AL9" s="158">
        <f t="shared" ref="AL9" si="30">0.02*AL6/4</f>
        <v>0</v>
      </c>
      <c r="AM9" s="158">
        <f t="shared" ref="AM9" si="31">0.03*AM6/4</f>
        <v>0</v>
      </c>
      <c r="AN9" s="158">
        <f t="shared" ref="AN9" si="32">AK9+AL9+AM9</f>
        <v>7.4999999999999997E-3</v>
      </c>
      <c r="AO9" s="158">
        <f t="shared" ref="AO9" si="33">0.01*AO6/4</f>
        <v>7.4999999999999997E-3</v>
      </c>
      <c r="AP9" s="158">
        <f t="shared" ref="AP9" si="34">0.02*AP6/4</f>
        <v>0</v>
      </c>
      <c r="AQ9" s="158">
        <f t="shared" ref="AQ9" si="35">0.03*AQ6/4</f>
        <v>0</v>
      </c>
      <c r="AR9" s="158">
        <f t="shared" ref="AR9" si="36">AO9+AP9+AQ9</f>
        <v>7.4999999999999997E-3</v>
      </c>
      <c r="AS9" s="158">
        <f t="shared" ref="AS9" si="37">0.01*AS6/4</f>
        <v>7.4999999999999997E-3</v>
      </c>
      <c r="AT9" s="158">
        <f t="shared" ref="AT9" si="38">0.02*AT6/4</f>
        <v>0</v>
      </c>
      <c r="AU9" s="158">
        <f t="shared" ref="AU9" si="39">0.03*AU6/4</f>
        <v>0</v>
      </c>
      <c r="AV9" s="158">
        <f t="shared" ref="AV9" si="40">AS9+AT9+AU9</f>
        <v>7.4999999999999997E-3</v>
      </c>
      <c r="AW9" s="158">
        <f t="shared" ref="AW9" si="41">0.01*AW6/4</f>
        <v>7.4999999999999997E-3</v>
      </c>
      <c r="AX9" s="158">
        <f t="shared" ref="AX9" si="42">0.02*AX6/4</f>
        <v>0</v>
      </c>
      <c r="AY9" s="158">
        <f t="shared" ref="AY9" si="43">0.03*AY6/4</f>
        <v>0</v>
      </c>
      <c r="AZ9" s="158">
        <f t="shared" ref="AZ9" si="44">AW9+AX9+AY9</f>
        <v>7.4999999999999997E-3</v>
      </c>
      <c r="BA9" s="177"/>
      <c r="BB9" s="184"/>
      <c r="BC9" s="179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"/>
  <sheetViews>
    <sheetView topLeftCell="Z1" zoomScaleNormal="100" workbookViewId="0">
      <selection activeCell="BD6" sqref="BD6:BF6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8" ht="18.75" customHeight="1">
      <c r="A1" s="39"/>
      <c r="B1" s="39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8" t="s">
        <v>2</v>
      </c>
      <c r="AE3" s="208"/>
      <c r="AF3" s="208"/>
      <c r="AG3" s="208"/>
      <c r="AH3" s="208"/>
      <c r="AI3" s="208"/>
      <c r="AJ3" s="208"/>
      <c r="AK3" s="208"/>
      <c r="AL3" s="208"/>
      <c r="AM3" s="50"/>
      <c r="AN3" s="49"/>
      <c r="AO3" s="49"/>
      <c r="AP3" s="49"/>
      <c r="AQ3" s="49"/>
      <c r="AR3" s="208" t="s">
        <v>3</v>
      </c>
      <c r="AS3" s="208"/>
      <c r="AT3" s="208"/>
      <c r="AU3" s="208"/>
      <c r="AV3" s="208"/>
      <c r="AW3" s="208"/>
      <c r="AX3" s="208"/>
      <c r="AY3" s="208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41" t="s">
        <v>185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8" ht="50.25" customHeight="1">
      <c r="A5" s="204" t="s">
        <v>186</v>
      </c>
      <c r="B5" s="204" t="s">
        <v>15</v>
      </c>
      <c r="C5" s="41" t="s">
        <v>55</v>
      </c>
      <c r="D5" s="42" t="s">
        <v>187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72</v>
      </c>
      <c r="BB5" s="184">
        <f>BC5*2</f>
        <v>0.48</v>
      </c>
      <c r="BC5" s="184">
        <f>H9+L9+P9+T9+X9+AB9+AF9+AJ9+AN9+AR9+AV9+AZ9</f>
        <v>0.24</v>
      </c>
    </row>
    <row r="6" spans="1:58" ht="60" customHeight="1">
      <c r="A6" s="204"/>
      <c r="B6" s="204"/>
      <c r="C6" s="43" t="s">
        <v>57</v>
      </c>
      <c r="D6" s="58" t="s">
        <v>188</v>
      </c>
      <c r="E6" s="64">
        <v>4</v>
      </c>
      <c r="F6" s="64">
        <v>2</v>
      </c>
      <c r="G6" s="64">
        <v>0</v>
      </c>
      <c r="H6" s="64">
        <f>SUM(E6:G6)</f>
        <v>6</v>
      </c>
      <c r="I6" s="64">
        <v>4</v>
      </c>
      <c r="J6" s="64">
        <v>2</v>
      </c>
      <c r="K6" s="64">
        <v>0</v>
      </c>
      <c r="L6" s="64">
        <f>SUM(I6:K6)</f>
        <v>6</v>
      </c>
      <c r="M6" s="64">
        <v>4</v>
      </c>
      <c r="N6" s="64">
        <v>2</v>
      </c>
      <c r="O6" s="64">
        <v>0</v>
      </c>
      <c r="P6" s="64">
        <f>SUM(M6:O6)</f>
        <v>6</v>
      </c>
      <c r="Q6" s="64">
        <v>4</v>
      </c>
      <c r="R6" s="64">
        <v>2</v>
      </c>
      <c r="S6" s="64">
        <v>0</v>
      </c>
      <c r="T6" s="64">
        <f>SUM(Q6:S6)</f>
        <v>6</v>
      </c>
      <c r="U6" s="64">
        <v>4</v>
      </c>
      <c r="V6" s="64">
        <v>2</v>
      </c>
      <c r="W6" s="64">
        <v>0</v>
      </c>
      <c r="X6" s="64">
        <f>SUM(U6:W6)</f>
        <v>6</v>
      </c>
      <c r="Y6" s="64">
        <v>4</v>
      </c>
      <c r="Z6" s="64">
        <v>2</v>
      </c>
      <c r="AA6" s="64">
        <v>0</v>
      </c>
      <c r="AB6" s="64">
        <f>SUM(Y6:AA6)</f>
        <v>6</v>
      </c>
      <c r="AC6" s="64">
        <v>4</v>
      </c>
      <c r="AD6" s="64">
        <v>2</v>
      </c>
      <c r="AE6" s="64">
        <v>0</v>
      </c>
      <c r="AF6" s="64">
        <f>SUM(AC6:AE6)</f>
        <v>6</v>
      </c>
      <c r="AG6" s="64">
        <v>4</v>
      </c>
      <c r="AH6" s="64">
        <v>2</v>
      </c>
      <c r="AI6" s="64">
        <v>0</v>
      </c>
      <c r="AJ6" s="64">
        <f>SUM(AG6:AI6)</f>
        <v>6</v>
      </c>
      <c r="AK6" s="64">
        <v>4</v>
      </c>
      <c r="AL6" s="64">
        <v>2</v>
      </c>
      <c r="AM6" s="64">
        <v>0</v>
      </c>
      <c r="AN6" s="64">
        <f>SUM(AK6:AM6)</f>
        <v>6</v>
      </c>
      <c r="AO6" s="64">
        <v>4</v>
      </c>
      <c r="AP6" s="64">
        <v>2</v>
      </c>
      <c r="AQ6" s="64">
        <v>0</v>
      </c>
      <c r="AR6" s="64">
        <f>SUM(AO6:AQ6)</f>
        <v>6</v>
      </c>
      <c r="AS6" s="64">
        <v>4</v>
      </c>
      <c r="AT6" s="64">
        <v>2</v>
      </c>
      <c r="AU6" s="64">
        <v>0</v>
      </c>
      <c r="AV6" s="64">
        <f>SUM(AS6:AU6)</f>
        <v>6</v>
      </c>
      <c r="AW6" s="64">
        <v>4</v>
      </c>
      <c r="AX6" s="64">
        <v>2</v>
      </c>
      <c r="AY6" s="64">
        <v>0</v>
      </c>
      <c r="AZ6" s="64">
        <f>SUM(AW6:AY6)</f>
        <v>6</v>
      </c>
      <c r="BA6" s="176"/>
      <c r="BB6" s="184"/>
      <c r="BC6" s="184"/>
      <c r="BD6" s="38">
        <f>E6+I6+M6+Q6+U6+Y6+AC6+AG6+AK6+AO6+AS6+AW6</f>
        <v>48</v>
      </c>
      <c r="BE6" s="38">
        <f t="shared" ref="BE6:BF6" si="0">F6+J6+N6+R6+V6+Z6+AD6+AH6+AL6+AP6+AT6+AX6</f>
        <v>24</v>
      </c>
      <c r="BF6" s="38">
        <f t="shared" si="0"/>
        <v>0</v>
      </c>
    </row>
    <row r="7" spans="1:58" ht="45" customHeight="1">
      <c r="A7" s="204"/>
      <c r="B7" s="204"/>
      <c r="C7" s="41" t="s">
        <v>59</v>
      </c>
      <c r="D7" s="46" t="s">
        <v>189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48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84"/>
      <c r="BC7" s="184"/>
    </row>
    <row r="8" spans="1:58" ht="62.25" customHeight="1">
      <c r="A8" s="204"/>
      <c r="B8" s="204"/>
      <c r="C8" s="41" t="s">
        <v>52</v>
      </c>
      <c r="D8" s="47" t="s">
        <v>114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4"/>
      <c r="BC8" s="184"/>
    </row>
    <row r="9" spans="1:58" ht="89.25" customHeight="1">
      <c r="A9" s="204"/>
      <c r="B9" s="204"/>
      <c r="C9" s="41" t="s">
        <v>53</v>
      </c>
      <c r="D9" s="47" t="s">
        <v>190</v>
      </c>
      <c r="E9" s="48">
        <f>0.01*E6/4</f>
        <v>0.01</v>
      </c>
      <c r="F9" s="48">
        <f>0.02*F6/4</f>
        <v>0.01</v>
      </c>
      <c r="G9" s="48">
        <f>0.03*G6/4</f>
        <v>0</v>
      </c>
      <c r="H9" s="48">
        <f>E9+F9+G9</f>
        <v>0.02</v>
      </c>
      <c r="I9" s="48">
        <f>0.01*I6/4</f>
        <v>0.01</v>
      </c>
      <c r="J9" s="48">
        <f>0.02*J6/4</f>
        <v>0.01</v>
      </c>
      <c r="K9" s="48">
        <f>0.03*K6/4</f>
        <v>0</v>
      </c>
      <c r="L9" s="48">
        <f>I9+J9+K9</f>
        <v>0.02</v>
      </c>
      <c r="M9" s="48">
        <f>0.01*M6/4</f>
        <v>0.01</v>
      </c>
      <c r="N9" s="48">
        <f>0.02*N6/4</f>
        <v>0.01</v>
      </c>
      <c r="O9" s="48">
        <f>0.03*O6/4</f>
        <v>0</v>
      </c>
      <c r="P9" s="48">
        <f>M9+N9+O9</f>
        <v>0.02</v>
      </c>
      <c r="Q9" s="48">
        <f>0.01*Q6/4</f>
        <v>0.01</v>
      </c>
      <c r="R9" s="48">
        <f>0.02*R6/4</f>
        <v>0.01</v>
      </c>
      <c r="S9" s="48">
        <f>0.03*S6/4</f>
        <v>0</v>
      </c>
      <c r="T9" s="48">
        <f>Q9+R9+S9</f>
        <v>0.02</v>
      </c>
      <c r="U9" s="48">
        <f>0.01*U6/4</f>
        <v>0.01</v>
      </c>
      <c r="V9" s="48">
        <f>0.02*V6/4</f>
        <v>0.01</v>
      </c>
      <c r="W9" s="48">
        <f>0.03*W6/4</f>
        <v>0</v>
      </c>
      <c r="X9" s="48">
        <f>U9+V9+W9</f>
        <v>0.02</v>
      </c>
      <c r="Y9" s="48">
        <f>0.01*Y6/4</f>
        <v>0.01</v>
      </c>
      <c r="Z9" s="48">
        <f>0.02*Z6/4</f>
        <v>0.01</v>
      </c>
      <c r="AA9" s="48">
        <f>0.03*AA6/4</f>
        <v>0</v>
      </c>
      <c r="AB9" s="48">
        <f>Y9+Z9+AA9</f>
        <v>0.02</v>
      </c>
      <c r="AC9" s="48">
        <f>0.01*AC6/4</f>
        <v>0.01</v>
      </c>
      <c r="AD9" s="48">
        <f>0.02*AD6/4</f>
        <v>0.01</v>
      </c>
      <c r="AE9" s="48">
        <f>0.03*AE6/4</f>
        <v>0</v>
      </c>
      <c r="AF9" s="48">
        <f>AC9+AD9+AE9</f>
        <v>0.02</v>
      </c>
      <c r="AG9" s="48">
        <f>0.01*AG6/4</f>
        <v>0.01</v>
      </c>
      <c r="AH9" s="48">
        <f>0.02*AH6/4</f>
        <v>0.01</v>
      </c>
      <c r="AI9" s="48">
        <f>0.03*AI6/4</f>
        <v>0</v>
      </c>
      <c r="AJ9" s="48">
        <f>AG9+AH9+AI9</f>
        <v>0.02</v>
      </c>
      <c r="AK9" s="48">
        <f>0.01*AK6/4</f>
        <v>0.01</v>
      </c>
      <c r="AL9" s="48">
        <f>0.02*AL6/4</f>
        <v>0.01</v>
      </c>
      <c r="AM9" s="48">
        <f>0.03*AM6/4</f>
        <v>0</v>
      </c>
      <c r="AN9" s="48">
        <f>AK9+AL9+AM9</f>
        <v>0.02</v>
      </c>
      <c r="AO9" s="48">
        <f>0.01*AO6/4</f>
        <v>0.01</v>
      </c>
      <c r="AP9" s="48">
        <f>0.02*AP6/4</f>
        <v>0.01</v>
      </c>
      <c r="AQ9" s="48">
        <f>0.03*AQ6/4</f>
        <v>0</v>
      </c>
      <c r="AR9" s="48">
        <f>AO9+AP9+AQ9</f>
        <v>0.02</v>
      </c>
      <c r="AS9" s="48">
        <f>0.01*AS6/4</f>
        <v>0.01</v>
      </c>
      <c r="AT9" s="48">
        <f>0.02*AT6/4</f>
        <v>0.01</v>
      </c>
      <c r="AU9" s="48">
        <f>0.03*AU6/4</f>
        <v>0</v>
      </c>
      <c r="AV9" s="48">
        <f>AS9+AT9+AU9</f>
        <v>0.02</v>
      </c>
      <c r="AW9" s="48">
        <f>0.01*AW6/4</f>
        <v>0.01</v>
      </c>
      <c r="AX9" s="48">
        <f>0.02*AX6/4</f>
        <v>0.01</v>
      </c>
      <c r="AY9" s="48">
        <f>0.03*AY6/4</f>
        <v>0</v>
      </c>
      <c r="AZ9" s="48">
        <f>AW9+AX9+AY9</f>
        <v>0.02</v>
      </c>
      <c r="BA9" s="177"/>
      <c r="BB9" s="184"/>
      <c r="BC9" s="184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"/>
  <sheetViews>
    <sheetView topLeftCell="Z5" zoomScaleNormal="100" workbookViewId="0">
      <selection activeCell="BD6" sqref="BD6:BF6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8" ht="18.75" customHeight="1">
      <c r="A1" s="39"/>
      <c r="B1" s="39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8" t="s">
        <v>2</v>
      </c>
      <c r="AE3" s="208"/>
      <c r="AF3" s="208"/>
      <c r="AG3" s="208"/>
      <c r="AH3" s="208"/>
      <c r="AI3" s="208"/>
      <c r="AJ3" s="208"/>
      <c r="AK3" s="208"/>
      <c r="AL3" s="208"/>
      <c r="AM3" s="50"/>
      <c r="AN3" s="49"/>
      <c r="AO3" s="49"/>
      <c r="AP3" s="49"/>
      <c r="AQ3" s="49"/>
      <c r="AR3" s="208" t="s">
        <v>3</v>
      </c>
      <c r="AS3" s="208"/>
      <c r="AT3" s="208"/>
      <c r="AU3" s="208"/>
      <c r="AV3" s="208"/>
      <c r="AW3" s="208"/>
      <c r="AX3" s="208"/>
      <c r="AY3" s="208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41" t="s">
        <v>191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8" ht="50.25" customHeight="1">
      <c r="A5" s="204" t="s">
        <v>192</v>
      </c>
      <c r="B5" s="204" t="s">
        <v>15</v>
      </c>
      <c r="C5" s="41" t="s">
        <v>55</v>
      </c>
      <c r="D5" s="42" t="s">
        <v>193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60</v>
      </c>
      <c r="BB5" s="184">
        <f>BC5*2</f>
        <v>0.48</v>
      </c>
      <c r="BC5" s="184">
        <f>H9+L9+P9+T9+X9+AB9+AF9+AJ9+AN9+AR9+AV9+AZ9</f>
        <v>0.24</v>
      </c>
    </row>
    <row r="6" spans="1:58" ht="60" customHeight="1">
      <c r="A6" s="204"/>
      <c r="B6" s="204"/>
      <c r="C6" s="43" t="s">
        <v>57</v>
      </c>
      <c r="D6" s="58" t="s">
        <v>194</v>
      </c>
      <c r="E6" s="64">
        <v>3</v>
      </c>
      <c r="F6" s="64">
        <v>1</v>
      </c>
      <c r="G6" s="64">
        <v>1</v>
      </c>
      <c r="H6" s="64">
        <f>SUM(E6:G6)</f>
        <v>5</v>
      </c>
      <c r="I6" s="64">
        <v>3</v>
      </c>
      <c r="J6" s="64">
        <v>1</v>
      </c>
      <c r="K6" s="64">
        <v>1</v>
      </c>
      <c r="L6" s="64">
        <f t="shared" ref="L6" si="0">SUM(I6:K6)</f>
        <v>5</v>
      </c>
      <c r="M6" s="64">
        <v>3</v>
      </c>
      <c r="N6" s="64">
        <v>1</v>
      </c>
      <c r="O6" s="64">
        <v>1</v>
      </c>
      <c r="P6" s="64">
        <f t="shared" ref="P6" si="1">SUM(M6:O6)</f>
        <v>5</v>
      </c>
      <c r="Q6" s="64">
        <v>3</v>
      </c>
      <c r="R6" s="64">
        <v>1</v>
      </c>
      <c r="S6" s="64">
        <v>1</v>
      </c>
      <c r="T6" s="64">
        <f t="shared" ref="T6" si="2">SUM(Q6:S6)</f>
        <v>5</v>
      </c>
      <c r="U6" s="64">
        <v>3</v>
      </c>
      <c r="V6" s="64">
        <v>1</v>
      </c>
      <c r="W6" s="64">
        <v>1</v>
      </c>
      <c r="X6" s="64">
        <f t="shared" ref="X6" si="3">SUM(U6:W6)</f>
        <v>5</v>
      </c>
      <c r="Y6" s="64">
        <v>3</v>
      </c>
      <c r="Z6" s="64">
        <v>1</v>
      </c>
      <c r="AA6" s="64">
        <v>1</v>
      </c>
      <c r="AB6" s="64">
        <f t="shared" ref="AB6" si="4">SUM(Y6:AA6)</f>
        <v>5</v>
      </c>
      <c r="AC6" s="64">
        <v>3</v>
      </c>
      <c r="AD6" s="64">
        <v>1</v>
      </c>
      <c r="AE6" s="64">
        <v>1</v>
      </c>
      <c r="AF6" s="64">
        <f t="shared" ref="AF6" si="5">SUM(AC6:AE6)</f>
        <v>5</v>
      </c>
      <c r="AG6" s="64">
        <v>3</v>
      </c>
      <c r="AH6" s="64">
        <v>1</v>
      </c>
      <c r="AI6" s="64">
        <v>1</v>
      </c>
      <c r="AJ6" s="64">
        <f t="shared" ref="AJ6" si="6">SUM(AG6:AI6)</f>
        <v>5</v>
      </c>
      <c r="AK6" s="64">
        <v>3</v>
      </c>
      <c r="AL6" s="64">
        <v>1</v>
      </c>
      <c r="AM6" s="64">
        <v>1</v>
      </c>
      <c r="AN6" s="64">
        <f t="shared" ref="AN6" si="7">SUM(AK6:AM6)</f>
        <v>5</v>
      </c>
      <c r="AO6" s="64">
        <v>3</v>
      </c>
      <c r="AP6" s="64">
        <v>1</v>
      </c>
      <c r="AQ6" s="64">
        <v>1</v>
      </c>
      <c r="AR6" s="64">
        <f t="shared" ref="AR6" si="8">SUM(AO6:AQ6)</f>
        <v>5</v>
      </c>
      <c r="AS6" s="64">
        <v>3</v>
      </c>
      <c r="AT6" s="64">
        <v>1</v>
      </c>
      <c r="AU6" s="64">
        <v>1</v>
      </c>
      <c r="AV6" s="64">
        <f t="shared" ref="AV6" si="9">SUM(AS6:AU6)</f>
        <v>5</v>
      </c>
      <c r="AW6" s="64">
        <v>3</v>
      </c>
      <c r="AX6" s="64">
        <v>1</v>
      </c>
      <c r="AY6" s="64">
        <v>1</v>
      </c>
      <c r="AZ6" s="64">
        <f t="shared" ref="AZ6" si="10">SUM(AW6:AY6)</f>
        <v>5</v>
      </c>
      <c r="BA6" s="176"/>
      <c r="BB6" s="184"/>
      <c r="BC6" s="184"/>
      <c r="BD6" s="38">
        <f>E6+I6+M6+Q6+U6+Y6+AC6+AG6+AK6+AO6+AS6+AW6</f>
        <v>36</v>
      </c>
      <c r="BE6" s="38">
        <f t="shared" ref="BE6:BF6" si="11">F6+J6+N6+R6+V6+Z6+AD6+AH6+AL6+AP6+AT6+AX6</f>
        <v>12</v>
      </c>
      <c r="BF6" s="38">
        <f t="shared" si="11"/>
        <v>12</v>
      </c>
    </row>
    <row r="7" spans="1:58" ht="45" customHeight="1">
      <c r="A7" s="204"/>
      <c r="B7" s="204"/>
      <c r="C7" s="41" t="s">
        <v>59</v>
      </c>
      <c r="D7" s="46" t="s">
        <v>195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196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84"/>
      <c r="BC7" s="184"/>
    </row>
    <row r="8" spans="1:58" ht="62.25" customHeight="1">
      <c r="A8" s="204"/>
      <c r="B8" s="204"/>
      <c r="C8" s="41" t="s">
        <v>52</v>
      </c>
      <c r="D8" s="47" t="s">
        <v>197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4"/>
      <c r="BC8" s="184"/>
    </row>
    <row r="9" spans="1:58" ht="89.25" customHeight="1">
      <c r="A9" s="204"/>
      <c r="B9" s="204"/>
      <c r="C9" s="41" t="s">
        <v>53</v>
      </c>
      <c r="D9" s="47" t="s">
        <v>198</v>
      </c>
      <c r="E9" s="48">
        <f>0.01*E6/4</f>
        <v>7.4999999999999997E-3</v>
      </c>
      <c r="F9" s="48">
        <f>0.02*F6/4</f>
        <v>5.0000000000000001E-3</v>
      </c>
      <c r="G9" s="48">
        <f>0.03*G6/4</f>
        <v>7.4999999999999997E-3</v>
      </c>
      <c r="H9" s="48">
        <f>E9+F9+G9</f>
        <v>0.02</v>
      </c>
      <c r="I9" s="48">
        <f>0.01*I6/4</f>
        <v>7.4999999999999997E-3</v>
      </c>
      <c r="J9" s="48">
        <f>0.02*J6/4</f>
        <v>5.0000000000000001E-3</v>
      </c>
      <c r="K9" s="48">
        <f>0.03*K6/4</f>
        <v>7.4999999999999997E-3</v>
      </c>
      <c r="L9" s="48">
        <f>I9+J9+K9</f>
        <v>0.02</v>
      </c>
      <c r="M9" s="48">
        <f>0.01*M6/4</f>
        <v>7.4999999999999997E-3</v>
      </c>
      <c r="N9" s="48">
        <f>0.02*N6/4</f>
        <v>5.0000000000000001E-3</v>
      </c>
      <c r="O9" s="48">
        <f>0.03*O6/4</f>
        <v>7.4999999999999997E-3</v>
      </c>
      <c r="P9" s="48">
        <f>M9+N9+O9</f>
        <v>0.02</v>
      </c>
      <c r="Q9" s="48">
        <f>0.01*Q6/4</f>
        <v>7.4999999999999997E-3</v>
      </c>
      <c r="R9" s="48">
        <f>0.02*R6/4</f>
        <v>5.0000000000000001E-3</v>
      </c>
      <c r="S9" s="48">
        <f>0.03*S6/4</f>
        <v>7.4999999999999997E-3</v>
      </c>
      <c r="T9" s="48">
        <f>Q9+R9+S9</f>
        <v>0.02</v>
      </c>
      <c r="U9" s="48">
        <f>0.01*U6/4</f>
        <v>7.4999999999999997E-3</v>
      </c>
      <c r="V9" s="48">
        <f>0.02*V6/4</f>
        <v>5.0000000000000001E-3</v>
      </c>
      <c r="W9" s="48">
        <f>0.03*W6/4</f>
        <v>7.4999999999999997E-3</v>
      </c>
      <c r="X9" s="48">
        <f>U9+V9+W9</f>
        <v>0.02</v>
      </c>
      <c r="Y9" s="48">
        <f>0.01*Y6/4</f>
        <v>7.4999999999999997E-3</v>
      </c>
      <c r="Z9" s="48">
        <f>0.02*Z6/4</f>
        <v>5.0000000000000001E-3</v>
      </c>
      <c r="AA9" s="48">
        <f>0.03*AA6/4</f>
        <v>7.4999999999999997E-3</v>
      </c>
      <c r="AB9" s="48">
        <f>Y9+Z9+AA9</f>
        <v>0.02</v>
      </c>
      <c r="AC9" s="48">
        <f>0.01*AC6/4</f>
        <v>7.4999999999999997E-3</v>
      </c>
      <c r="AD9" s="48">
        <f>0.02*AD6/4</f>
        <v>5.0000000000000001E-3</v>
      </c>
      <c r="AE9" s="48">
        <f>0.03*AE6/4</f>
        <v>7.4999999999999997E-3</v>
      </c>
      <c r="AF9" s="48">
        <f>AC9+AD9+AE9</f>
        <v>0.02</v>
      </c>
      <c r="AG9" s="48">
        <f>0.01*AG6/4</f>
        <v>7.4999999999999997E-3</v>
      </c>
      <c r="AH9" s="48">
        <f>0.02*AH6/4</f>
        <v>5.0000000000000001E-3</v>
      </c>
      <c r="AI9" s="48">
        <f>0.03*AI6/4</f>
        <v>7.4999999999999997E-3</v>
      </c>
      <c r="AJ9" s="48">
        <f>AG9+AH9+AI9</f>
        <v>0.02</v>
      </c>
      <c r="AK9" s="48">
        <f>0.01*AK6/4</f>
        <v>7.4999999999999997E-3</v>
      </c>
      <c r="AL9" s="48">
        <f>0.02*AL6/4</f>
        <v>5.0000000000000001E-3</v>
      </c>
      <c r="AM9" s="48">
        <f>0.03*AM6/4</f>
        <v>7.4999999999999997E-3</v>
      </c>
      <c r="AN9" s="48">
        <f>AK9+AL9+AM9</f>
        <v>0.02</v>
      </c>
      <c r="AO9" s="48">
        <f>0.01*AO6/4</f>
        <v>7.4999999999999997E-3</v>
      </c>
      <c r="AP9" s="48">
        <f>0.02*AP6/4</f>
        <v>5.0000000000000001E-3</v>
      </c>
      <c r="AQ9" s="48">
        <f>0.03*AQ6/4</f>
        <v>7.4999999999999997E-3</v>
      </c>
      <c r="AR9" s="48">
        <f>AO9+AP9+AQ9</f>
        <v>0.02</v>
      </c>
      <c r="AS9" s="48">
        <f>0.01*AS6/4</f>
        <v>7.4999999999999997E-3</v>
      </c>
      <c r="AT9" s="48">
        <f>0.02*AT6/4</f>
        <v>5.0000000000000001E-3</v>
      </c>
      <c r="AU9" s="48">
        <f>0.03*AU6/4</f>
        <v>7.4999999999999997E-3</v>
      </c>
      <c r="AV9" s="48">
        <f>AS9+AT9+AU9</f>
        <v>0.02</v>
      </c>
      <c r="AW9" s="48">
        <f>0.01*AW6/4</f>
        <v>7.4999999999999997E-3</v>
      </c>
      <c r="AX9" s="48">
        <f>0.02*AX6/4</f>
        <v>5.0000000000000001E-3</v>
      </c>
      <c r="AY9" s="48">
        <f>0.03*AY6/4</f>
        <v>7.4999999999999997E-3</v>
      </c>
      <c r="AZ9" s="48">
        <f>AW9+AX9+AY9</f>
        <v>0.02</v>
      </c>
      <c r="BA9" s="177"/>
      <c r="BB9" s="184"/>
      <c r="BC9" s="184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zoomScale="90" zoomScaleNormal="90" workbookViewId="0">
      <selection activeCell="B5" sqref="B5:B9"/>
    </sheetView>
  </sheetViews>
  <sheetFormatPr defaultColWidth="9" defaultRowHeight="14.4"/>
  <cols>
    <col min="1" max="1" width="2.88671875" style="52" customWidth="1"/>
    <col min="2" max="2" width="4.6640625" style="52" customWidth="1"/>
    <col min="3" max="3" width="3.77734375" style="52" customWidth="1"/>
    <col min="4" max="4" width="5.6640625" style="52" customWidth="1"/>
    <col min="5" max="5" width="2.44140625" style="52" customWidth="1"/>
    <col min="6" max="52" width="2.21875" style="52" customWidth="1"/>
    <col min="53" max="53" width="4" style="52" customWidth="1"/>
    <col min="54" max="54" width="3.88671875" style="52" customWidth="1"/>
    <col min="55" max="55" width="3.77734375" style="52" customWidth="1"/>
    <col min="56" max="57" width="15.6640625" style="52" customWidth="1"/>
    <col min="58" max="256" width="8.88671875" style="52" customWidth="1"/>
  </cols>
  <sheetData>
    <row r="1" spans="1:56" ht="18.75" customHeight="1">
      <c r="A1" s="53"/>
      <c r="B1" s="53"/>
    </row>
    <row r="2" spans="1:56" ht="25.5" customHeight="1">
      <c r="A2" s="220" t="s">
        <v>17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</row>
    <row r="3" spans="1:56" ht="22.5" customHeight="1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221" t="s">
        <v>2</v>
      </c>
      <c r="AE3" s="221"/>
      <c r="AF3" s="221"/>
      <c r="AG3" s="221"/>
      <c r="AH3" s="221"/>
      <c r="AI3" s="221"/>
      <c r="AJ3" s="221"/>
      <c r="AK3" s="221"/>
      <c r="AL3" s="221"/>
      <c r="AM3" s="62"/>
      <c r="AN3" s="61"/>
      <c r="AO3" s="61"/>
      <c r="AP3" s="61"/>
      <c r="AQ3" s="61"/>
      <c r="AR3" s="221" t="s">
        <v>3</v>
      </c>
      <c r="AS3" s="221"/>
      <c r="AT3" s="221"/>
      <c r="AU3" s="221"/>
      <c r="AV3" s="221"/>
      <c r="AW3" s="221"/>
      <c r="AX3" s="221"/>
      <c r="AY3" s="221"/>
      <c r="AZ3" s="54"/>
      <c r="BA3" s="54"/>
      <c r="BB3" s="63"/>
      <c r="BC3" s="63"/>
      <c r="BD3" s="63"/>
    </row>
    <row r="4" spans="1:56" ht="66.75" customHeight="1">
      <c r="A4" s="55" t="s">
        <v>4</v>
      </c>
      <c r="B4" s="55" t="s">
        <v>5</v>
      </c>
      <c r="C4" s="55" t="s">
        <v>18</v>
      </c>
      <c r="D4" s="41" t="s">
        <v>199</v>
      </c>
      <c r="E4" s="209" t="s">
        <v>20</v>
      </c>
      <c r="F4" s="209"/>
      <c r="G4" s="209"/>
      <c r="H4" s="209"/>
      <c r="I4" s="209" t="s">
        <v>21</v>
      </c>
      <c r="J4" s="209"/>
      <c r="K4" s="209"/>
      <c r="L4" s="209"/>
      <c r="M4" s="209" t="s">
        <v>22</v>
      </c>
      <c r="N4" s="209"/>
      <c r="O4" s="209"/>
      <c r="P4" s="209"/>
      <c r="Q4" s="209" t="s">
        <v>23</v>
      </c>
      <c r="R4" s="209"/>
      <c r="S4" s="209"/>
      <c r="T4" s="209"/>
      <c r="U4" s="209" t="s">
        <v>24</v>
      </c>
      <c r="V4" s="209"/>
      <c r="W4" s="209"/>
      <c r="X4" s="209"/>
      <c r="Y4" s="209" t="s">
        <v>25</v>
      </c>
      <c r="Z4" s="209"/>
      <c r="AA4" s="209"/>
      <c r="AB4" s="209"/>
      <c r="AC4" s="209" t="s">
        <v>26</v>
      </c>
      <c r="AD4" s="209"/>
      <c r="AE4" s="209"/>
      <c r="AF4" s="209"/>
      <c r="AG4" s="206" t="s">
        <v>27</v>
      </c>
      <c r="AH4" s="206"/>
      <c r="AI4" s="206"/>
      <c r="AJ4" s="206"/>
      <c r="AK4" s="209" t="s">
        <v>28</v>
      </c>
      <c r="AL4" s="209"/>
      <c r="AM4" s="209"/>
      <c r="AN4" s="209"/>
      <c r="AO4" s="209" t="s">
        <v>29</v>
      </c>
      <c r="AP4" s="209"/>
      <c r="AQ4" s="209"/>
      <c r="AR4" s="209"/>
      <c r="AS4" s="209" t="s">
        <v>30</v>
      </c>
      <c r="AT4" s="209"/>
      <c r="AU4" s="209"/>
      <c r="AV4" s="209"/>
      <c r="AW4" s="209" t="s">
        <v>31</v>
      </c>
      <c r="AX4" s="209"/>
      <c r="AY4" s="209"/>
      <c r="AZ4" s="209"/>
      <c r="BA4" s="55" t="s">
        <v>32</v>
      </c>
      <c r="BB4" s="55" t="s">
        <v>33</v>
      </c>
      <c r="BC4" s="55" t="s">
        <v>34</v>
      </c>
    </row>
    <row r="5" spans="1:56" ht="50.25" customHeight="1">
      <c r="A5" s="209" t="s">
        <v>200</v>
      </c>
      <c r="B5" s="209" t="s">
        <v>15</v>
      </c>
      <c r="C5" s="55" t="s">
        <v>55</v>
      </c>
      <c r="D5" s="42" t="s">
        <v>201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75">
        <f>H6+L6+P6+T6+X6+AB6+AF6+AJ6+AN6+AR6+AV6+AZ6</f>
        <v>0</v>
      </c>
      <c r="BB5" s="184">
        <f>BC5*2</f>
        <v>0</v>
      </c>
      <c r="BC5" s="184">
        <f>H9+L9+P9+T9+X9+AB9+AF9+AJ9+AN9+AR9+AV9+AZ9</f>
        <v>0</v>
      </c>
    </row>
    <row r="6" spans="1:56" ht="60" customHeight="1">
      <c r="A6" s="209"/>
      <c r="B6" s="209"/>
      <c r="C6" s="57" t="s">
        <v>57</v>
      </c>
      <c r="D6" s="58" t="s">
        <v>202</v>
      </c>
      <c r="E6" s="59"/>
      <c r="F6" s="59"/>
      <c r="G6" s="59"/>
      <c r="H6" s="59">
        <f>SUM(E6:G6)</f>
        <v>0</v>
      </c>
      <c r="I6" s="59"/>
      <c r="J6" s="59"/>
      <c r="K6" s="59"/>
      <c r="L6" s="59">
        <f>SUM(I6:K6)</f>
        <v>0</v>
      </c>
      <c r="M6" s="59"/>
      <c r="N6" s="59"/>
      <c r="O6" s="59"/>
      <c r="P6" s="59">
        <f>SUM(M6:O6)</f>
        <v>0</v>
      </c>
      <c r="Q6" s="59"/>
      <c r="R6" s="59"/>
      <c r="S6" s="59"/>
      <c r="T6" s="59">
        <f>SUM(Q6:S6)</f>
        <v>0</v>
      </c>
      <c r="U6" s="59"/>
      <c r="V6" s="59"/>
      <c r="W6" s="59"/>
      <c r="X6" s="59">
        <f>SUM(U6:W6)</f>
        <v>0</v>
      </c>
      <c r="Y6" s="59"/>
      <c r="Z6" s="59"/>
      <c r="AA6" s="59"/>
      <c r="AB6" s="59">
        <f>SUM(Y6:AA6)</f>
        <v>0</v>
      </c>
      <c r="AC6" s="59"/>
      <c r="AD6" s="59"/>
      <c r="AE6" s="59"/>
      <c r="AF6" s="59">
        <f>SUM(AC6:AE6)</f>
        <v>0</v>
      </c>
      <c r="AG6" s="59"/>
      <c r="AH6" s="59"/>
      <c r="AI6" s="59"/>
      <c r="AJ6" s="59">
        <f>SUM(AG6:AI6)</f>
        <v>0</v>
      </c>
      <c r="AK6" s="59"/>
      <c r="AL6" s="59"/>
      <c r="AM6" s="59"/>
      <c r="AN6" s="59">
        <f>SUM(AK6:AM6)</f>
        <v>0</v>
      </c>
      <c r="AO6" s="59"/>
      <c r="AP6" s="59"/>
      <c r="AQ6" s="59"/>
      <c r="AR6" s="59">
        <f>SUM(AO6:AQ6)</f>
        <v>0</v>
      </c>
      <c r="AS6" s="59"/>
      <c r="AT6" s="59"/>
      <c r="AU6" s="59"/>
      <c r="AV6" s="59">
        <f>SUM(AS6:AU6)</f>
        <v>0</v>
      </c>
      <c r="AW6" s="59"/>
      <c r="AX6" s="59"/>
      <c r="AY6" s="59"/>
      <c r="AZ6" s="59">
        <f>SUM(AW6:AY6)</f>
        <v>0</v>
      </c>
      <c r="BA6" s="176"/>
      <c r="BB6" s="184"/>
      <c r="BC6" s="184"/>
    </row>
    <row r="7" spans="1:56" ht="45" customHeight="1">
      <c r="A7" s="209"/>
      <c r="B7" s="209"/>
      <c r="C7" s="55" t="s">
        <v>59</v>
      </c>
      <c r="D7" s="46"/>
      <c r="E7" s="209" t="s">
        <v>40</v>
      </c>
      <c r="F7" s="209"/>
      <c r="G7" s="209"/>
      <c r="H7" s="209"/>
      <c r="I7" s="209" t="s">
        <v>41</v>
      </c>
      <c r="J7" s="209"/>
      <c r="K7" s="209"/>
      <c r="L7" s="209"/>
      <c r="M7" s="209" t="s">
        <v>42</v>
      </c>
      <c r="N7" s="209"/>
      <c r="O7" s="209"/>
      <c r="P7" s="209"/>
      <c r="Q7" s="209" t="s">
        <v>43</v>
      </c>
      <c r="R7" s="209"/>
      <c r="S7" s="209"/>
      <c r="T7" s="209"/>
      <c r="U7" s="209" t="s">
        <v>44</v>
      </c>
      <c r="V7" s="209"/>
      <c r="W7" s="209"/>
      <c r="X7" s="209"/>
      <c r="Y7" s="209" t="s">
        <v>45</v>
      </c>
      <c r="Z7" s="209"/>
      <c r="AA7" s="209"/>
      <c r="AB7" s="209"/>
      <c r="AC7" s="209" t="s">
        <v>46</v>
      </c>
      <c r="AD7" s="209"/>
      <c r="AE7" s="209"/>
      <c r="AF7" s="209"/>
      <c r="AG7" s="209" t="s">
        <v>47</v>
      </c>
      <c r="AH7" s="209"/>
      <c r="AI7" s="209"/>
      <c r="AJ7" s="209"/>
      <c r="AK7" s="209" t="s">
        <v>48</v>
      </c>
      <c r="AL7" s="209"/>
      <c r="AM7" s="209"/>
      <c r="AN7" s="209"/>
      <c r="AO7" s="209" t="s">
        <v>49</v>
      </c>
      <c r="AP7" s="209"/>
      <c r="AQ7" s="209"/>
      <c r="AR7" s="209"/>
      <c r="AS7" s="209" t="s">
        <v>50</v>
      </c>
      <c r="AT7" s="209"/>
      <c r="AU7" s="209"/>
      <c r="AV7" s="209"/>
      <c r="AW7" s="209" t="s">
        <v>51</v>
      </c>
      <c r="AX7" s="209"/>
      <c r="AY7" s="209"/>
      <c r="AZ7" s="209"/>
      <c r="BA7" s="176"/>
      <c r="BB7" s="184"/>
      <c r="BC7" s="184"/>
    </row>
    <row r="8" spans="1:56" ht="62.25" customHeight="1">
      <c r="A8" s="209"/>
      <c r="B8" s="209"/>
      <c r="C8" s="55" t="s">
        <v>52</v>
      </c>
      <c r="D8" s="47" t="s">
        <v>203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76"/>
      <c r="BB8" s="184"/>
      <c r="BC8" s="184"/>
    </row>
    <row r="9" spans="1:56" ht="89.25" customHeight="1">
      <c r="A9" s="209"/>
      <c r="B9" s="209"/>
      <c r="C9" s="55" t="s">
        <v>53</v>
      </c>
      <c r="D9" s="47" t="s">
        <v>62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77"/>
      <c r="BB9" s="184"/>
      <c r="BC9" s="184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topLeftCell="A4" zoomScale="90" zoomScaleNormal="90" workbookViewId="0">
      <selection activeCell="B5" sqref="B5:B9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256" ht="18.75" customHeight="1">
      <c r="A1" s="39"/>
      <c r="B1" s="39"/>
    </row>
    <row r="2" spans="1:256" ht="25.5" customHeight="1">
      <c r="A2" s="207" t="s">
        <v>17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</row>
    <row r="3" spans="1:256" customFormat="1" ht="22.5" customHeight="1">
      <c r="A3" s="52"/>
      <c r="B3" s="52"/>
      <c r="C3" s="52"/>
      <c r="D3" s="52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221" t="s">
        <v>2</v>
      </c>
      <c r="AE3" s="221"/>
      <c r="AF3" s="221"/>
      <c r="AG3" s="221"/>
      <c r="AH3" s="221"/>
      <c r="AI3" s="221"/>
      <c r="AJ3" s="221"/>
      <c r="AK3" s="221"/>
      <c r="AL3" s="221"/>
      <c r="AM3" s="62"/>
      <c r="AN3" s="61"/>
      <c r="AO3" s="61"/>
      <c r="AP3" s="61"/>
      <c r="AQ3" s="61"/>
      <c r="AR3" s="221" t="s">
        <v>3</v>
      </c>
      <c r="AS3" s="221"/>
      <c r="AT3" s="221"/>
      <c r="AU3" s="221"/>
      <c r="AV3" s="221"/>
      <c r="AW3" s="221"/>
      <c r="AX3" s="221"/>
      <c r="AY3" s="221"/>
      <c r="AZ3" s="54"/>
      <c r="BA3" s="54"/>
      <c r="BB3" s="63"/>
      <c r="BC3" s="63"/>
      <c r="BD3" s="63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</row>
    <row r="4" spans="1:256" ht="66.75" customHeight="1">
      <c r="A4" s="41" t="s">
        <v>4</v>
      </c>
      <c r="B4" s="41" t="s">
        <v>5</v>
      </c>
      <c r="C4" s="41" t="s">
        <v>18</v>
      </c>
      <c r="D4" s="41" t="s">
        <v>204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256" ht="50.25" customHeight="1">
      <c r="A5" s="204" t="s">
        <v>205</v>
      </c>
      <c r="B5" s="204" t="s">
        <v>15</v>
      </c>
      <c r="C5" s="41" t="s">
        <v>55</v>
      </c>
      <c r="D5" s="42" t="s">
        <v>206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0</v>
      </c>
      <c r="BB5" s="184">
        <f>BC5*2</f>
        <v>0</v>
      </c>
      <c r="BC5" s="184">
        <f>H9+L9+P9+T9+X9+AB9+AF9+AJ9+AN9+AR9+AV9+AZ9</f>
        <v>0</v>
      </c>
    </row>
    <row r="6" spans="1:256" ht="60" customHeight="1">
      <c r="A6" s="204"/>
      <c r="B6" s="204"/>
      <c r="C6" s="43" t="s">
        <v>57</v>
      </c>
      <c r="D6" s="58" t="s">
        <v>207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176"/>
      <c r="BB6" s="184"/>
      <c r="BC6" s="184"/>
    </row>
    <row r="7" spans="1:256" ht="45" customHeight="1">
      <c r="A7" s="204"/>
      <c r="B7" s="204"/>
      <c r="C7" s="41" t="s">
        <v>59</v>
      </c>
      <c r="D7" s="46" t="s">
        <v>208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196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84"/>
      <c r="BC7" s="184"/>
    </row>
    <row r="8" spans="1:256" ht="62.25" customHeight="1">
      <c r="A8" s="204"/>
      <c r="B8" s="204"/>
      <c r="C8" s="41" t="s">
        <v>52</v>
      </c>
      <c r="D8" s="47" t="s">
        <v>209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4"/>
      <c r="BC8" s="184"/>
    </row>
    <row r="9" spans="1:256" ht="89.25" customHeight="1">
      <c r="A9" s="204"/>
      <c r="B9" s="204"/>
      <c r="C9" s="41" t="s">
        <v>53</v>
      </c>
      <c r="D9" s="47" t="s">
        <v>210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77"/>
      <c r="BB9" s="184"/>
      <c r="BC9" s="184"/>
    </row>
    <row r="10" spans="1:2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topLeftCell="Z2" zoomScaleNormal="100" workbookViewId="0">
      <selection activeCell="BD6" sqref="BD6:BF6"/>
    </sheetView>
  </sheetViews>
  <sheetFormatPr defaultColWidth="9" defaultRowHeight="14.4"/>
  <cols>
    <col min="1" max="1" width="2.88671875" style="52" customWidth="1"/>
    <col min="2" max="2" width="4.6640625" style="52" customWidth="1"/>
    <col min="3" max="3" width="3.77734375" style="52" customWidth="1"/>
    <col min="4" max="4" width="5.6640625" style="52" customWidth="1"/>
    <col min="5" max="5" width="2.44140625" style="52" customWidth="1"/>
    <col min="6" max="52" width="2.21875" style="52" customWidth="1"/>
    <col min="53" max="53" width="4" style="52" customWidth="1"/>
    <col min="54" max="54" width="3.88671875" style="52" customWidth="1"/>
    <col min="55" max="55" width="3.77734375" style="52" customWidth="1"/>
    <col min="56" max="57" width="15.6640625" style="52" customWidth="1"/>
    <col min="58" max="256" width="8.88671875" style="52" customWidth="1"/>
  </cols>
  <sheetData>
    <row r="1" spans="1:58" ht="18.75" customHeight="1">
      <c r="A1" s="53"/>
      <c r="B1" s="53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221" t="s">
        <v>2</v>
      </c>
      <c r="AE3" s="221"/>
      <c r="AF3" s="221"/>
      <c r="AG3" s="221"/>
      <c r="AH3" s="221"/>
      <c r="AI3" s="221"/>
      <c r="AJ3" s="221"/>
      <c r="AK3" s="221"/>
      <c r="AL3" s="221"/>
      <c r="AM3" s="62"/>
      <c r="AN3" s="61"/>
      <c r="AO3" s="61"/>
      <c r="AP3" s="61"/>
      <c r="AQ3" s="61"/>
      <c r="AR3" s="221" t="s">
        <v>3</v>
      </c>
      <c r="AS3" s="221"/>
      <c r="AT3" s="221"/>
      <c r="AU3" s="221"/>
      <c r="AV3" s="221"/>
      <c r="AW3" s="221"/>
      <c r="AX3" s="221"/>
      <c r="AY3" s="221"/>
      <c r="AZ3" s="54"/>
      <c r="BA3" s="54"/>
      <c r="BB3" s="63"/>
      <c r="BC3" s="63"/>
      <c r="BD3" s="63"/>
    </row>
    <row r="4" spans="1:58" ht="66.75" customHeight="1">
      <c r="A4" s="55" t="s">
        <v>4</v>
      </c>
      <c r="B4" s="55" t="s">
        <v>5</v>
      </c>
      <c r="C4" s="55" t="s">
        <v>18</v>
      </c>
      <c r="D4" s="55" t="s">
        <v>211</v>
      </c>
      <c r="E4" s="209" t="s">
        <v>20</v>
      </c>
      <c r="F4" s="209"/>
      <c r="G4" s="209"/>
      <c r="H4" s="209"/>
      <c r="I4" s="209" t="s">
        <v>21</v>
      </c>
      <c r="J4" s="209"/>
      <c r="K4" s="209"/>
      <c r="L4" s="209"/>
      <c r="M4" s="209" t="s">
        <v>22</v>
      </c>
      <c r="N4" s="209"/>
      <c r="O4" s="209"/>
      <c r="P4" s="209"/>
      <c r="Q4" s="209" t="s">
        <v>23</v>
      </c>
      <c r="R4" s="209"/>
      <c r="S4" s="209"/>
      <c r="T4" s="209"/>
      <c r="U4" s="209" t="s">
        <v>24</v>
      </c>
      <c r="V4" s="209"/>
      <c r="W4" s="209"/>
      <c r="X4" s="209"/>
      <c r="Y4" s="209" t="s">
        <v>25</v>
      </c>
      <c r="Z4" s="209"/>
      <c r="AA4" s="209"/>
      <c r="AB4" s="209"/>
      <c r="AC4" s="209" t="s">
        <v>26</v>
      </c>
      <c r="AD4" s="209"/>
      <c r="AE4" s="209"/>
      <c r="AF4" s="209"/>
      <c r="AG4" s="206" t="s">
        <v>27</v>
      </c>
      <c r="AH4" s="206"/>
      <c r="AI4" s="206"/>
      <c r="AJ4" s="206"/>
      <c r="AK4" s="209" t="s">
        <v>28</v>
      </c>
      <c r="AL4" s="209"/>
      <c r="AM4" s="209"/>
      <c r="AN4" s="209"/>
      <c r="AO4" s="209" t="s">
        <v>29</v>
      </c>
      <c r="AP4" s="209"/>
      <c r="AQ4" s="209"/>
      <c r="AR4" s="209"/>
      <c r="AS4" s="209" t="s">
        <v>30</v>
      </c>
      <c r="AT4" s="209"/>
      <c r="AU4" s="209"/>
      <c r="AV4" s="209"/>
      <c r="AW4" s="209" t="s">
        <v>31</v>
      </c>
      <c r="AX4" s="209"/>
      <c r="AY4" s="209"/>
      <c r="AZ4" s="209"/>
      <c r="BA4" s="55" t="s">
        <v>32</v>
      </c>
      <c r="BB4" s="55" t="s">
        <v>33</v>
      </c>
      <c r="BC4" s="55" t="s">
        <v>34</v>
      </c>
    </row>
    <row r="5" spans="1:58" ht="50.25" customHeight="1">
      <c r="A5" s="209" t="s">
        <v>212</v>
      </c>
      <c r="B5" s="209" t="s">
        <v>15</v>
      </c>
      <c r="C5" s="55" t="s">
        <v>55</v>
      </c>
      <c r="D5" s="55" t="s">
        <v>213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75">
        <f>H6+L6+P6+T6+X6+AB6+AF6+AJ6+AN6+AR6+AV6+AZ6</f>
        <v>12</v>
      </c>
      <c r="BB5" s="184">
        <f>BC5*2</f>
        <v>0.06</v>
      </c>
      <c r="BC5" s="184">
        <f>H9+L9+P9+T9+X9+AB9+AF9+AJ9+AN9+AR9+AV9+AZ9</f>
        <v>0.03</v>
      </c>
    </row>
    <row r="6" spans="1:58" ht="60" customHeight="1">
      <c r="A6" s="209"/>
      <c r="B6" s="209"/>
      <c r="C6" s="55" t="s">
        <v>57</v>
      </c>
      <c r="D6" s="66" t="s">
        <v>214</v>
      </c>
      <c r="E6" s="67">
        <v>1</v>
      </c>
      <c r="F6" s="67">
        <v>0</v>
      </c>
      <c r="G6" s="67">
        <v>0</v>
      </c>
      <c r="H6" s="67">
        <f>SUM(E6:G6)</f>
        <v>1</v>
      </c>
      <c r="I6" s="67">
        <v>1</v>
      </c>
      <c r="J6" s="67">
        <v>0</v>
      </c>
      <c r="K6" s="67">
        <v>0</v>
      </c>
      <c r="L6" s="67">
        <f>SUM(I6:K6)</f>
        <v>1</v>
      </c>
      <c r="M6" s="67">
        <v>1</v>
      </c>
      <c r="N6" s="67">
        <v>0</v>
      </c>
      <c r="O6" s="67">
        <v>0</v>
      </c>
      <c r="P6" s="67">
        <f t="shared" ref="P6" si="0">SUM(M6:O6)</f>
        <v>1</v>
      </c>
      <c r="Q6" s="67">
        <v>1</v>
      </c>
      <c r="R6" s="67">
        <v>0</v>
      </c>
      <c r="S6" s="67">
        <v>0</v>
      </c>
      <c r="T6" s="67">
        <f t="shared" ref="T6" si="1">SUM(Q6:S6)</f>
        <v>1</v>
      </c>
      <c r="U6" s="67">
        <v>1</v>
      </c>
      <c r="V6" s="67">
        <v>0</v>
      </c>
      <c r="W6" s="67">
        <v>0</v>
      </c>
      <c r="X6" s="67">
        <f t="shared" ref="X6" si="2">SUM(U6:W6)</f>
        <v>1</v>
      </c>
      <c r="Y6" s="67">
        <v>1</v>
      </c>
      <c r="Z6" s="67">
        <v>0</v>
      </c>
      <c r="AA6" s="67">
        <v>0</v>
      </c>
      <c r="AB6" s="67">
        <f t="shared" ref="AB6" si="3">SUM(Y6:AA6)</f>
        <v>1</v>
      </c>
      <c r="AC6" s="67">
        <v>1</v>
      </c>
      <c r="AD6" s="67">
        <v>0</v>
      </c>
      <c r="AE6" s="67">
        <v>0</v>
      </c>
      <c r="AF6" s="67">
        <f t="shared" ref="AF6" si="4">SUM(AC6:AE6)</f>
        <v>1</v>
      </c>
      <c r="AG6" s="67">
        <v>1</v>
      </c>
      <c r="AH6" s="67">
        <v>0</v>
      </c>
      <c r="AI6" s="67">
        <v>0</v>
      </c>
      <c r="AJ6" s="67">
        <f t="shared" ref="AJ6" si="5">SUM(AG6:AI6)</f>
        <v>1</v>
      </c>
      <c r="AK6" s="67">
        <v>1</v>
      </c>
      <c r="AL6" s="67">
        <v>0</v>
      </c>
      <c r="AM6" s="67">
        <v>0</v>
      </c>
      <c r="AN6" s="67">
        <f t="shared" ref="AN6" si="6">SUM(AK6:AM6)</f>
        <v>1</v>
      </c>
      <c r="AO6" s="67">
        <v>1</v>
      </c>
      <c r="AP6" s="67">
        <v>0</v>
      </c>
      <c r="AQ6" s="67">
        <v>0</v>
      </c>
      <c r="AR6" s="67">
        <f t="shared" ref="AR6" si="7">SUM(AO6:AQ6)</f>
        <v>1</v>
      </c>
      <c r="AS6" s="67">
        <v>1</v>
      </c>
      <c r="AT6" s="67">
        <v>0</v>
      </c>
      <c r="AU6" s="67">
        <v>0</v>
      </c>
      <c r="AV6" s="67">
        <f t="shared" ref="AV6" si="8">SUM(AS6:AU6)</f>
        <v>1</v>
      </c>
      <c r="AW6" s="67">
        <v>1</v>
      </c>
      <c r="AX6" s="67">
        <v>0</v>
      </c>
      <c r="AY6" s="67">
        <v>0</v>
      </c>
      <c r="AZ6" s="67">
        <f t="shared" ref="AZ6" si="9">SUM(AW6:AY6)</f>
        <v>1</v>
      </c>
      <c r="BA6" s="176"/>
      <c r="BB6" s="184"/>
      <c r="BC6" s="184"/>
      <c r="BD6" s="52">
        <f>E6+I6+M6+Q6+U6+Y6+AC6+AG6+AK6+AO6+AS6+AW6</f>
        <v>12</v>
      </c>
      <c r="BE6" s="52">
        <f t="shared" ref="BE6:BF6" si="10">F6+J6+N6+R6+V6+Z6+AD6+AH6+AL6+AP6+AT6+AX6</f>
        <v>0</v>
      </c>
      <c r="BF6" s="52">
        <f t="shared" si="10"/>
        <v>0</v>
      </c>
    </row>
    <row r="7" spans="1:58" ht="45" customHeight="1">
      <c r="A7" s="209"/>
      <c r="B7" s="209"/>
      <c r="C7" s="55" t="s">
        <v>59</v>
      </c>
      <c r="D7" s="46" t="s">
        <v>215</v>
      </c>
      <c r="E7" s="209" t="s">
        <v>40</v>
      </c>
      <c r="F7" s="209"/>
      <c r="G7" s="209"/>
      <c r="H7" s="209"/>
      <c r="I7" s="209" t="s">
        <v>41</v>
      </c>
      <c r="J7" s="209"/>
      <c r="K7" s="209"/>
      <c r="L7" s="209"/>
      <c r="M7" s="209" t="s">
        <v>42</v>
      </c>
      <c r="N7" s="209"/>
      <c r="O7" s="209"/>
      <c r="P7" s="209"/>
      <c r="Q7" s="209" t="s">
        <v>43</v>
      </c>
      <c r="R7" s="209"/>
      <c r="S7" s="209"/>
      <c r="T7" s="209"/>
      <c r="U7" s="209" t="s">
        <v>44</v>
      </c>
      <c r="V7" s="209"/>
      <c r="W7" s="209"/>
      <c r="X7" s="209"/>
      <c r="Y7" s="209" t="s">
        <v>45</v>
      </c>
      <c r="Z7" s="209"/>
      <c r="AA7" s="209"/>
      <c r="AB7" s="209"/>
      <c r="AC7" s="209" t="s">
        <v>46</v>
      </c>
      <c r="AD7" s="209"/>
      <c r="AE7" s="209"/>
      <c r="AF7" s="209"/>
      <c r="AG7" s="209" t="s">
        <v>47</v>
      </c>
      <c r="AH7" s="209"/>
      <c r="AI7" s="209"/>
      <c r="AJ7" s="209"/>
      <c r="AK7" s="209" t="s">
        <v>48</v>
      </c>
      <c r="AL7" s="209"/>
      <c r="AM7" s="209"/>
      <c r="AN7" s="209"/>
      <c r="AO7" s="209" t="s">
        <v>49</v>
      </c>
      <c r="AP7" s="209"/>
      <c r="AQ7" s="209"/>
      <c r="AR7" s="209"/>
      <c r="AS7" s="209" t="s">
        <v>50</v>
      </c>
      <c r="AT7" s="209"/>
      <c r="AU7" s="209"/>
      <c r="AV7" s="209"/>
      <c r="AW7" s="209" t="s">
        <v>51</v>
      </c>
      <c r="AX7" s="209"/>
      <c r="AY7" s="209"/>
      <c r="AZ7" s="209"/>
      <c r="BA7" s="176"/>
      <c r="BB7" s="184"/>
      <c r="BC7" s="184"/>
    </row>
    <row r="8" spans="1:58" ht="62.25" customHeight="1">
      <c r="A8" s="209"/>
      <c r="B8" s="209"/>
      <c r="C8" s="55" t="s">
        <v>52</v>
      </c>
      <c r="D8" s="60" t="s">
        <v>68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76"/>
      <c r="BB8" s="184"/>
      <c r="BC8" s="184"/>
    </row>
    <row r="9" spans="1:58" ht="89.25" customHeight="1">
      <c r="A9" s="209"/>
      <c r="B9" s="209"/>
      <c r="C9" s="55" t="s">
        <v>53</v>
      </c>
      <c r="D9" s="60" t="s">
        <v>216</v>
      </c>
      <c r="E9" s="48">
        <f>0.01*E6/4</f>
        <v>2.5000000000000001E-3</v>
      </c>
      <c r="F9" s="48">
        <f>0.02*F6/4</f>
        <v>0</v>
      </c>
      <c r="G9" s="48">
        <f>0.03*G6/4</f>
        <v>0</v>
      </c>
      <c r="H9" s="48">
        <f>E9+F9+G9</f>
        <v>2.5000000000000001E-3</v>
      </c>
      <c r="I9" s="48">
        <f>0.01*I6/4</f>
        <v>2.5000000000000001E-3</v>
      </c>
      <c r="J9" s="48">
        <f>0.02*J6/4</f>
        <v>0</v>
      </c>
      <c r="K9" s="48">
        <f>0.03*K6/4</f>
        <v>0</v>
      </c>
      <c r="L9" s="48">
        <f>I9+J9+K9</f>
        <v>2.5000000000000001E-3</v>
      </c>
      <c r="M9" s="48">
        <f>0.01*M6/4</f>
        <v>2.5000000000000001E-3</v>
      </c>
      <c r="N9" s="48">
        <f>0.02*N6/4</f>
        <v>0</v>
      </c>
      <c r="O9" s="48">
        <f>0.03*O6/4</f>
        <v>0</v>
      </c>
      <c r="P9" s="48">
        <f>M9+N9+O9</f>
        <v>2.5000000000000001E-3</v>
      </c>
      <c r="Q9" s="48">
        <f>0.01*Q6/4</f>
        <v>2.5000000000000001E-3</v>
      </c>
      <c r="R9" s="48">
        <f>0.02*R6/4</f>
        <v>0</v>
      </c>
      <c r="S9" s="48">
        <f>0.03*S6/4</f>
        <v>0</v>
      </c>
      <c r="T9" s="48">
        <f>Q9+R9+S9</f>
        <v>2.5000000000000001E-3</v>
      </c>
      <c r="U9" s="48">
        <f>0.01*U6/4</f>
        <v>2.5000000000000001E-3</v>
      </c>
      <c r="V9" s="48">
        <f>0.02*V6/4</f>
        <v>0</v>
      </c>
      <c r="W9" s="48">
        <f>0.03*W6/4</f>
        <v>0</v>
      </c>
      <c r="X9" s="48">
        <f>U9+V9+W9</f>
        <v>2.5000000000000001E-3</v>
      </c>
      <c r="Y9" s="48">
        <f>0.01*Y6/4</f>
        <v>2.5000000000000001E-3</v>
      </c>
      <c r="Z9" s="48">
        <f>0.02*Z6/4</f>
        <v>0</v>
      </c>
      <c r="AA9" s="48">
        <f>0.03*AA6/4</f>
        <v>0</v>
      </c>
      <c r="AB9" s="48">
        <f>Y9+Z9+AA9</f>
        <v>2.5000000000000001E-3</v>
      </c>
      <c r="AC9" s="48">
        <f>0.01*AC6/4</f>
        <v>2.5000000000000001E-3</v>
      </c>
      <c r="AD9" s="48">
        <f>0.02*AD6/4</f>
        <v>0</v>
      </c>
      <c r="AE9" s="48">
        <f>0.03*AE6/4</f>
        <v>0</v>
      </c>
      <c r="AF9" s="48">
        <f>AC9+AD9+AE9</f>
        <v>2.5000000000000001E-3</v>
      </c>
      <c r="AG9" s="48">
        <f>0.01*AG6/4</f>
        <v>2.5000000000000001E-3</v>
      </c>
      <c r="AH9" s="48">
        <f>0.02*AH6/4</f>
        <v>0</v>
      </c>
      <c r="AI9" s="48">
        <f>0.03*AI6/4</f>
        <v>0</v>
      </c>
      <c r="AJ9" s="48">
        <f>AG9+AH9+AI9</f>
        <v>2.5000000000000001E-3</v>
      </c>
      <c r="AK9" s="48">
        <f>0.01*AK6/4</f>
        <v>2.5000000000000001E-3</v>
      </c>
      <c r="AL9" s="48">
        <f>0.02*AL6/4</f>
        <v>0</v>
      </c>
      <c r="AM9" s="48">
        <f>0.03*AM6/4</f>
        <v>0</v>
      </c>
      <c r="AN9" s="48">
        <f>AK9+AL9+AM9</f>
        <v>2.5000000000000001E-3</v>
      </c>
      <c r="AO9" s="48">
        <f>0.01*AO6/4</f>
        <v>2.5000000000000001E-3</v>
      </c>
      <c r="AP9" s="48">
        <f>0.02*AP6/4</f>
        <v>0</v>
      </c>
      <c r="AQ9" s="48">
        <f>0.03*AQ6/4</f>
        <v>0</v>
      </c>
      <c r="AR9" s="48">
        <f>AO9+AP9+AQ9</f>
        <v>2.5000000000000001E-3</v>
      </c>
      <c r="AS9" s="48">
        <f>0.01*AS6/4</f>
        <v>2.5000000000000001E-3</v>
      </c>
      <c r="AT9" s="48">
        <f>0.02*AT6/4</f>
        <v>0</v>
      </c>
      <c r="AU9" s="48">
        <f>0.03*AU6/4</f>
        <v>0</v>
      </c>
      <c r="AV9" s="48">
        <f>AS9+AT9+AU9</f>
        <v>2.5000000000000001E-3</v>
      </c>
      <c r="AW9" s="48">
        <f>0.01*AW6/4</f>
        <v>2.5000000000000001E-3</v>
      </c>
      <c r="AX9" s="48">
        <f>0.02*AX6/4</f>
        <v>0</v>
      </c>
      <c r="AY9" s="48">
        <f>0.03*AY6/4</f>
        <v>0</v>
      </c>
      <c r="AZ9" s="48">
        <f>AW9+AX9+AY9</f>
        <v>2.5000000000000001E-3</v>
      </c>
      <c r="BA9" s="177"/>
      <c r="BB9" s="184"/>
      <c r="BC9" s="184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"/>
  <sheetViews>
    <sheetView topLeftCell="Z5" zoomScaleNormal="100" workbookViewId="0">
      <selection activeCell="BD6" sqref="BD6:BF6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8" ht="18.75" customHeight="1">
      <c r="A1" s="39"/>
      <c r="B1" s="39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8" t="s">
        <v>2</v>
      </c>
      <c r="AE3" s="208"/>
      <c r="AF3" s="208"/>
      <c r="AG3" s="208"/>
      <c r="AH3" s="208"/>
      <c r="AI3" s="208"/>
      <c r="AJ3" s="208"/>
      <c r="AK3" s="208"/>
      <c r="AL3" s="208"/>
      <c r="AM3" s="50"/>
      <c r="AN3" s="49"/>
      <c r="AO3" s="49"/>
      <c r="AP3" s="49"/>
      <c r="AQ3" s="49"/>
      <c r="AR3" s="208" t="s">
        <v>3</v>
      </c>
      <c r="AS3" s="208"/>
      <c r="AT3" s="208"/>
      <c r="AU3" s="208"/>
      <c r="AV3" s="208"/>
      <c r="AW3" s="208"/>
      <c r="AX3" s="208"/>
      <c r="AY3" s="208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41" t="s">
        <v>217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8" ht="50.25" customHeight="1">
      <c r="A5" s="204" t="s">
        <v>218</v>
      </c>
      <c r="B5" s="204" t="s">
        <v>15</v>
      </c>
      <c r="C5" s="41" t="s">
        <v>55</v>
      </c>
      <c r="D5" s="42" t="s">
        <v>219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35</v>
      </c>
      <c r="BB5" s="184">
        <f>BC5*2</f>
        <v>0.28000000000000003</v>
      </c>
      <c r="BC5" s="184">
        <f>H9+L9+P9+T9+X9+AB9+AF9+AJ9+AN9+AR9+AV9+AZ9</f>
        <v>0.14000000000000001</v>
      </c>
    </row>
    <row r="6" spans="1:58" ht="60" customHeight="1">
      <c r="A6" s="204"/>
      <c r="B6" s="204"/>
      <c r="C6" s="43" t="s">
        <v>57</v>
      </c>
      <c r="D6" s="58" t="s">
        <v>220</v>
      </c>
      <c r="E6" s="64">
        <v>0</v>
      </c>
      <c r="F6" s="64">
        <v>0</v>
      </c>
      <c r="G6" s="64">
        <v>0</v>
      </c>
      <c r="H6" s="64">
        <f>SUM(E6:G6)</f>
        <v>0</v>
      </c>
      <c r="I6" s="64">
        <v>0</v>
      </c>
      <c r="J6" s="64">
        <v>0</v>
      </c>
      <c r="K6" s="64">
        <v>0</v>
      </c>
      <c r="L6" s="64">
        <f>SUM(I6:K6)</f>
        <v>0</v>
      </c>
      <c r="M6" s="64">
        <v>0</v>
      </c>
      <c r="N6" s="64">
        <v>0</v>
      </c>
      <c r="O6" s="64">
        <v>0</v>
      </c>
      <c r="P6" s="64">
        <f>SUM(M6:O6)</f>
        <v>0</v>
      </c>
      <c r="Q6" s="64">
        <v>0</v>
      </c>
      <c r="R6" s="64">
        <v>0</v>
      </c>
      <c r="S6" s="64">
        <v>0</v>
      </c>
      <c r="T6" s="64">
        <f>SUM(Q6:S6)</f>
        <v>0</v>
      </c>
      <c r="U6" s="64">
        <v>0</v>
      </c>
      <c r="V6" s="64">
        <v>0</v>
      </c>
      <c r="W6" s="64">
        <v>0</v>
      </c>
      <c r="X6" s="64">
        <f>SUM(U6:W6)</f>
        <v>0</v>
      </c>
      <c r="Y6" s="64">
        <v>2</v>
      </c>
      <c r="Z6" s="64">
        <v>3</v>
      </c>
      <c r="AA6" s="64">
        <v>0</v>
      </c>
      <c r="AB6" s="64">
        <f>SUM(Y6:AA6)</f>
        <v>5</v>
      </c>
      <c r="AC6" s="64">
        <v>2</v>
      </c>
      <c r="AD6" s="64">
        <v>3</v>
      </c>
      <c r="AE6" s="64">
        <v>0</v>
      </c>
      <c r="AF6" s="64">
        <f>SUM(AC6:AE6)</f>
        <v>5</v>
      </c>
      <c r="AG6" s="64">
        <v>2</v>
      </c>
      <c r="AH6" s="64">
        <v>3</v>
      </c>
      <c r="AI6" s="64">
        <v>0</v>
      </c>
      <c r="AJ6" s="64">
        <f>SUM(AG6:AI6)</f>
        <v>5</v>
      </c>
      <c r="AK6" s="64">
        <v>2</v>
      </c>
      <c r="AL6" s="64">
        <v>3</v>
      </c>
      <c r="AM6" s="64">
        <v>0</v>
      </c>
      <c r="AN6" s="64">
        <f>SUM(AK6:AM6)</f>
        <v>5</v>
      </c>
      <c r="AO6" s="64">
        <v>2</v>
      </c>
      <c r="AP6" s="64">
        <v>3</v>
      </c>
      <c r="AQ6" s="64">
        <v>0</v>
      </c>
      <c r="AR6" s="64">
        <f>SUM(AO6:AQ6)</f>
        <v>5</v>
      </c>
      <c r="AS6" s="64">
        <v>2</v>
      </c>
      <c r="AT6" s="64">
        <v>3</v>
      </c>
      <c r="AU6" s="64">
        <v>0</v>
      </c>
      <c r="AV6" s="64">
        <f>SUM(AS6:AU6)</f>
        <v>5</v>
      </c>
      <c r="AW6" s="64">
        <v>2</v>
      </c>
      <c r="AX6" s="64">
        <v>3</v>
      </c>
      <c r="AY6" s="64">
        <v>0</v>
      </c>
      <c r="AZ6" s="64">
        <f>SUM(AW6:AY6)</f>
        <v>5</v>
      </c>
      <c r="BA6" s="176"/>
      <c r="BB6" s="184"/>
      <c r="BC6" s="184"/>
      <c r="BD6" s="38">
        <f>E6+I6+M6+Q6+U6+Y6+AC6+AG6+AK6+AO6+AS6+AW6</f>
        <v>14</v>
      </c>
      <c r="BE6" s="38">
        <f t="shared" ref="BE6:BF6" si="0">F6+J6+N6+R6+V6+Z6+AD6+AH6+AL6+AP6+AT6+AX6</f>
        <v>21</v>
      </c>
      <c r="BF6" s="38">
        <f t="shared" si="0"/>
        <v>0</v>
      </c>
    </row>
    <row r="7" spans="1:58" ht="45" customHeight="1">
      <c r="A7" s="204"/>
      <c r="B7" s="204"/>
      <c r="C7" s="41" t="s">
        <v>59</v>
      </c>
      <c r="D7" s="46" t="s">
        <v>221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48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84"/>
      <c r="BC7" s="184"/>
    </row>
    <row r="8" spans="1:58" ht="62.25" customHeight="1">
      <c r="A8" s="204"/>
      <c r="B8" s="204"/>
      <c r="C8" s="41" t="s">
        <v>52</v>
      </c>
      <c r="D8" s="47" t="s">
        <v>222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4"/>
      <c r="BC8" s="184"/>
    </row>
    <row r="9" spans="1:58" ht="89.25" customHeight="1">
      <c r="A9" s="204"/>
      <c r="B9" s="204"/>
      <c r="C9" s="41" t="s">
        <v>53</v>
      </c>
      <c r="D9" s="47" t="s">
        <v>174</v>
      </c>
      <c r="E9" s="48">
        <f>0.01*E6/4</f>
        <v>0</v>
      </c>
      <c r="F9" s="48">
        <f>0.02*F6/4</f>
        <v>0</v>
      </c>
      <c r="G9" s="48">
        <f>0.03*G6/4</f>
        <v>0</v>
      </c>
      <c r="H9" s="48">
        <f>E9+F9+G9</f>
        <v>0</v>
      </c>
      <c r="I9" s="48">
        <f>0.01*I6/4</f>
        <v>0</v>
      </c>
      <c r="J9" s="48">
        <f>0.02*J6/4</f>
        <v>0</v>
      </c>
      <c r="K9" s="48">
        <f>0.03*K6/4</f>
        <v>0</v>
      </c>
      <c r="L9" s="48">
        <f>I9+J9+K9</f>
        <v>0</v>
      </c>
      <c r="M9" s="48">
        <f>0.01*M6/4</f>
        <v>0</v>
      </c>
      <c r="N9" s="48">
        <f>0.02*N6/4</f>
        <v>0</v>
      </c>
      <c r="O9" s="48">
        <f>0.03*O6/4</f>
        <v>0</v>
      </c>
      <c r="P9" s="48">
        <f>M9+N9+O9</f>
        <v>0</v>
      </c>
      <c r="Q9" s="48">
        <f>0.01*Q6/4</f>
        <v>0</v>
      </c>
      <c r="R9" s="48">
        <f>0.02*R6/4</f>
        <v>0</v>
      </c>
      <c r="S9" s="48">
        <f>0.03*S6/4</f>
        <v>0</v>
      </c>
      <c r="T9" s="48">
        <f>Q9+R9+S9</f>
        <v>0</v>
      </c>
      <c r="U9" s="48">
        <f>0.01*U6/4</f>
        <v>0</v>
      </c>
      <c r="V9" s="48">
        <f>0.02*V6/4</f>
        <v>0</v>
      </c>
      <c r="W9" s="48">
        <f>0.03*W6/4</f>
        <v>0</v>
      </c>
      <c r="X9" s="48">
        <f>U9+V9+W9</f>
        <v>0</v>
      </c>
      <c r="Y9" s="48">
        <f>0.01*Y6/4</f>
        <v>5.0000000000000001E-3</v>
      </c>
      <c r="Z9" s="48">
        <f>0.02*Z6/4</f>
        <v>1.4999999999999999E-2</v>
      </c>
      <c r="AA9" s="48">
        <f>0.03*AA6/4</f>
        <v>0</v>
      </c>
      <c r="AB9" s="48">
        <f>Y9+Z9+AA9</f>
        <v>0.02</v>
      </c>
      <c r="AC9" s="48">
        <f>0.01*AC6/4</f>
        <v>5.0000000000000001E-3</v>
      </c>
      <c r="AD9" s="48">
        <f>0.02*AD6/4</f>
        <v>1.4999999999999999E-2</v>
      </c>
      <c r="AE9" s="48">
        <f>0.03*AE6/4</f>
        <v>0</v>
      </c>
      <c r="AF9" s="48">
        <f>AC9+AD9+AE9</f>
        <v>0.02</v>
      </c>
      <c r="AG9" s="48">
        <f>0.01*AG6/4</f>
        <v>5.0000000000000001E-3</v>
      </c>
      <c r="AH9" s="48">
        <f>0.02*AH6/4</f>
        <v>1.4999999999999999E-2</v>
      </c>
      <c r="AI9" s="48">
        <f>0.03*AI6/4</f>
        <v>0</v>
      </c>
      <c r="AJ9" s="48">
        <f>AG9+AH9+AI9</f>
        <v>0.02</v>
      </c>
      <c r="AK9" s="48">
        <f>0.01*AK6/4</f>
        <v>5.0000000000000001E-3</v>
      </c>
      <c r="AL9" s="48">
        <f>0.02*AL6/4</f>
        <v>1.4999999999999999E-2</v>
      </c>
      <c r="AM9" s="48">
        <f>0.03*AM6/4</f>
        <v>0</v>
      </c>
      <c r="AN9" s="48">
        <f>AK9+AL9+AM9</f>
        <v>0.02</v>
      </c>
      <c r="AO9" s="48">
        <f>0.01*AO6/4</f>
        <v>5.0000000000000001E-3</v>
      </c>
      <c r="AP9" s="48">
        <f>0.02*AP6/4</f>
        <v>1.4999999999999999E-2</v>
      </c>
      <c r="AQ9" s="48">
        <f>0.03*AQ6/4</f>
        <v>0</v>
      </c>
      <c r="AR9" s="48">
        <f>AO9+AP9+AQ9</f>
        <v>0.02</v>
      </c>
      <c r="AS9" s="48">
        <f>0.01*AS6/4</f>
        <v>5.0000000000000001E-3</v>
      </c>
      <c r="AT9" s="48">
        <f>0.02*AT6/4</f>
        <v>1.4999999999999999E-2</v>
      </c>
      <c r="AU9" s="48">
        <f>0.03*AU6/4</f>
        <v>0</v>
      </c>
      <c r="AV9" s="48">
        <f>AS9+AT9+AU9</f>
        <v>0.02</v>
      </c>
      <c r="AW9" s="48">
        <f>0.01*AW6/4</f>
        <v>5.0000000000000001E-3</v>
      </c>
      <c r="AX9" s="48">
        <f>0.02*AX6/4</f>
        <v>1.4999999999999999E-2</v>
      </c>
      <c r="AY9" s="48">
        <f>0.03*AY6/4</f>
        <v>0</v>
      </c>
      <c r="AZ9" s="48">
        <f>AW9+AX9+AY9</f>
        <v>0.02</v>
      </c>
      <c r="BA9" s="177"/>
      <c r="BB9" s="184"/>
      <c r="BC9" s="184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9"/>
  <sheetViews>
    <sheetView topLeftCell="A4" zoomScale="90" zoomScaleNormal="90" workbookViewId="0">
      <selection activeCell="BD6" sqref="BD6:BF6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  <col min="56" max="57" width="4.21875" customWidth="1"/>
    <col min="58" max="58" width="3.109375" customWidth="1"/>
  </cols>
  <sheetData>
    <row r="1" spans="1:58" ht="18.75" customHeight="1">
      <c r="A1" s="85"/>
      <c r="B1" s="85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67" t="s">
        <v>2</v>
      </c>
      <c r="AE3" s="167"/>
      <c r="AF3" s="167"/>
      <c r="AG3" s="167"/>
      <c r="AH3" s="167"/>
      <c r="AI3" s="167"/>
      <c r="AJ3" s="167"/>
      <c r="AK3" s="167"/>
      <c r="AL3" s="167"/>
      <c r="AM3" s="83"/>
      <c r="AN3" s="82"/>
      <c r="AO3" s="82"/>
      <c r="AP3" s="82"/>
      <c r="AQ3" s="82"/>
      <c r="AR3" s="167" t="s">
        <v>3</v>
      </c>
      <c r="AS3" s="167"/>
      <c r="AT3" s="167"/>
      <c r="AU3" s="167"/>
      <c r="AV3" s="167"/>
      <c r="AW3" s="167"/>
      <c r="AX3" s="167"/>
      <c r="AY3" s="167"/>
      <c r="AZ3" s="79"/>
      <c r="BA3" s="79"/>
      <c r="BB3" s="84"/>
      <c r="BC3" s="84"/>
    </row>
    <row r="4" spans="1:58" ht="66.75" customHeight="1">
      <c r="A4" s="86" t="s">
        <v>4</v>
      </c>
      <c r="B4" s="86" t="s">
        <v>5</v>
      </c>
      <c r="C4" s="86" t="s">
        <v>18</v>
      </c>
      <c r="D4" s="86" t="s">
        <v>54</v>
      </c>
      <c r="E4" s="165" t="s">
        <v>20</v>
      </c>
      <c r="F4" s="165"/>
      <c r="G4" s="165"/>
      <c r="H4" s="165"/>
      <c r="I4" s="165" t="s">
        <v>21</v>
      </c>
      <c r="J4" s="165"/>
      <c r="K4" s="165"/>
      <c r="L4" s="165"/>
      <c r="M4" s="165" t="s">
        <v>22</v>
      </c>
      <c r="N4" s="165"/>
      <c r="O4" s="165"/>
      <c r="P4" s="165"/>
      <c r="Q4" s="165" t="s">
        <v>23</v>
      </c>
      <c r="R4" s="165"/>
      <c r="S4" s="165"/>
      <c r="T4" s="165"/>
      <c r="U4" s="165" t="s">
        <v>24</v>
      </c>
      <c r="V4" s="165"/>
      <c r="W4" s="165"/>
      <c r="X4" s="165"/>
      <c r="Y4" s="165" t="s">
        <v>25</v>
      </c>
      <c r="Z4" s="165"/>
      <c r="AA4" s="165"/>
      <c r="AB4" s="165"/>
      <c r="AC4" s="165" t="s">
        <v>26</v>
      </c>
      <c r="AD4" s="165"/>
      <c r="AE4" s="165"/>
      <c r="AF4" s="165"/>
      <c r="AG4" s="168" t="s">
        <v>27</v>
      </c>
      <c r="AH4" s="168"/>
      <c r="AI4" s="168"/>
      <c r="AJ4" s="168"/>
      <c r="AK4" s="165" t="s">
        <v>28</v>
      </c>
      <c r="AL4" s="165"/>
      <c r="AM4" s="165"/>
      <c r="AN4" s="165"/>
      <c r="AO4" s="165" t="s">
        <v>29</v>
      </c>
      <c r="AP4" s="165"/>
      <c r="AQ4" s="165"/>
      <c r="AR4" s="165"/>
      <c r="AS4" s="165" t="s">
        <v>30</v>
      </c>
      <c r="AT4" s="165"/>
      <c r="AU4" s="165"/>
      <c r="AV4" s="165"/>
      <c r="AW4" s="165" t="s">
        <v>31</v>
      </c>
      <c r="AX4" s="165"/>
      <c r="AY4" s="165"/>
      <c r="AZ4" s="165"/>
      <c r="BA4" s="86" t="s">
        <v>32</v>
      </c>
      <c r="BB4" s="86" t="s">
        <v>33</v>
      </c>
      <c r="BC4" s="86" t="s">
        <v>34</v>
      </c>
    </row>
    <row r="5" spans="1:58" ht="50.25" customHeight="1">
      <c r="A5" s="165" t="s">
        <v>35</v>
      </c>
      <c r="B5" s="165" t="s">
        <v>15</v>
      </c>
      <c r="C5" s="86" t="s">
        <v>55</v>
      </c>
      <c r="D5" s="87" t="s">
        <v>56</v>
      </c>
      <c r="E5" s="86" t="s">
        <v>36</v>
      </c>
      <c r="F5" s="86" t="s">
        <v>37</v>
      </c>
      <c r="G5" s="86" t="s">
        <v>38</v>
      </c>
      <c r="H5" s="86" t="s">
        <v>39</v>
      </c>
      <c r="I5" s="86" t="s">
        <v>36</v>
      </c>
      <c r="J5" s="86" t="s">
        <v>37</v>
      </c>
      <c r="K5" s="86" t="s">
        <v>38</v>
      </c>
      <c r="L5" s="86" t="s">
        <v>39</v>
      </c>
      <c r="M5" s="86" t="s">
        <v>36</v>
      </c>
      <c r="N5" s="86" t="s">
        <v>37</v>
      </c>
      <c r="O5" s="86" t="s">
        <v>38</v>
      </c>
      <c r="P5" s="86" t="s">
        <v>39</v>
      </c>
      <c r="Q5" s="86" t="s">
        <v>36</v>
      </c>
      <c r="R5" s="86" t="s">
        <v>37</v>
      </c>
      <c r="S5" s="86" t="s">
        <v>38</v>
      </c>
      <c r="T5" s="86" t="s">
        <v>39</v>
      </c>
      <c r="U5" s="86" t="s">
        <v>36</v>
      </c>
      <c r="V5" s="86" t="s">
        <v>37</v>
      </c>
      <c r="W5" s="86" t="s">
        <v>38</v>
      </c>
      <c r="X5" s="86" t="s">
        <v>39</v>
      </c>
      <c r="Y5" s="86" t="s">
        <v>36</v>
      </c>
      <c r="Z5" s="86" t="s">
        <v>37</v>
      </c>
      <c r="AA5" s="86" t="s">
        <v>38</v>
      </c>
      <c r="AB5" s="86" t="s">
        <v>39</v>
      </c>
      <c r="AC5" s="86" t="s">
        <v>36</v>
      </c>
      <c r="AD5" s="86" t="s">
        <v>37</v>
      </c>
      <c r="AE5" s="86" t="s">
        <v>38</v>
      </c>
      <c r="AF5" s="86" t="s">
        <v>39</v>
      </c>
      <c r="AG5" s="86" t="s">
        <v>36</v>
      </c>
      <c r="AH5" s="86" t="s">
        <v>37</v>
      </c>
      <c r="AI5" s="86" t="s">
        <v>38</v>
      </c>
      <c r="AJ5" s="86" t="s">
        <v>39</v>
      </c>
      <c r="AK5" s="86" t="s">
        <v>36</v>
      </c>
      <c r="AL5" s="86" t="s">
        <v>37</v>
      </c>
      <c r="AM5" s="86" t="s">
        <v>38</v>
      </c>
      <c r="AN5" s="86" t="s">
        <v>39</v>
      </c>
      <c r="AO5" s="86" t="s">
        <v>36</v>
      </c>
      <c r="AP5" s="86" t="s">
        <v>37</v>
      </c>
      <c r="AQ5" s="86" t="s">
        <v>38</v>
      </c>
      <c r="AR5" s="86" t="s">
        <v>39</v>
      </c>
      <c r="AS5" s="86" t="s">
        <v>36</v>
      </c>
      <c r="AT5" s="86" t="s">
        <v>37</v>
      </c>
      <c r="AU5" s="86" t="s">
        <v>38</v>
      </c>
      <c r="AV5" s="86" t="s">
        <v>39</v>
      </c>
      <c r="AW5" s="86" t="s">
        <v>36</v>
      </c>
      <c r="AX5" s="86" t="s">
        <v>37</v>
      </c>
      <c r="AY5" s="86" t="s">
        <v>38</v>
      </c>
      <c r="AZ5" s="86" t="s">
        <v>39</v>
      </c>
      <c r="BA5" s="175">
        <f>H6+L6+P6+T6+X6+AB6+AF6+AJ6+AN6+AR6+AV6+AZ6</f>
        <v>36</v>
      </c>
      <c r="BB5" s="179">
        <f>BC5*2</f>
        <v>0.24</v>
      </c>
      <c r="BC5" s="179">
        <f>H9+L9+P9+T9+X9+AB9+AF9+AJ9+AN9+AR9+AV9+AZ9</f>
        <v>0.12</v>
      </c>
    </row>
    <row r="6" spans="1:58" ht="60" customHeight="1">
      <c r="A6" s="165"/>
      <c r="B6" s="165"/>
      <c r="C6" s="88" t="s">
        <v>57</v>
      </c>
      <c r="D6" s="89" t="s">
        <v>58</v>
      </c>
      <c r="E6" s="90">
        <v>2</v>
      </c>
      <c r="F6" s="90">
        <v>1</v>
      </c>
      <c r="G6" s="90">
        <v>0</v>
      </c>
      <c r="H6" s="90">
        <f>SUM(E6:G6)</f>
        <v>3</v>
      </c>
      <c r="I6" s="90">
        <v>2</v>
      </c>
      <c r="J6" s="90">
        <v>1</v>
      </c>
      <c r="K6" s="90">
        <v>0</v>
      </c>
      <c r="L6" s="90">
        <f>SUM(I6:K6)</f>
        <v>3</v>
      </c>
      <c r="M6" s="90">
        <v>2</v>
      </c>
      <c r="N6" s="90">
        <v>1</v>
      </c>
      <c r="O6" s="90">
        <v>0</v>
      </c>
      <c r="P6" s="90">
        <f>SUM(M6:O6)</f>
        <v>3</v>
      </c>
      <c r="Q6" s="90">
        <v>2</v>
      </c>
      <c r="R6" s="90">
        <v>1</v>
      </c>
      <c r="S6" s="90">
        <v>0</v>
      </c>
      <c r="T6" s="90">
        <f>SUM(Q6:S6)</f>
        <v>3</v>
      </c>
      <c r="U6" s="90">
        <v>2</v>
      </c>
      <c r="V6" s="90">
        <v>1</v>
      </c>
      <c r="W6" s="90">
        <v>0</v>
      </c>
      <c r="X6" s="90">
        <f>SUM(U6:W6)</f>
        <v>3</v>
      </c>
      <c r="Y6" s="90">
        <v>2</v>
      </c>
      <c r="Z6" s="90">
        <v>1</v>
      </c>
      <c r="AA6" s="90">
        <v>0</v>
      </c>
      <c r="AB6" s="90">
        <f>SUM(Y6:AA6)</f>
        <v>3</v>
      </c>
      <c r="AC6" s="90">
        <v>2</v>
      </c>
      <c r="AD6" s="90">
        <v>1</v>
      </c>
      <c r="AE6" s="90">
        <v>0</v>
      </c>
      <c r="AF6" s="90">
        <f>SUM(AC6:AE6)</f>
        <v>3</v>
      </c>
      <c r="AG6" s="90">
        <v>2</v>
      </c>
      <c r="AH6" s="90">
        <v>1</v>
      </c>
      <c r="AI6" s="90">
        <v>0</v>
      </c>
      <c r="AJ6" s="90">
        <f>SUM(AG6:AI6)</f>
        <v>3</v>
      </c>
      <c r="AK6" s="90">
        <v>2</v>
      </c>
      <c r="AL6" s="90">
        <v>1</v>
      </c>
      <c r="AM6" s="90">
        <v>0</v>
      </c>
      <c r="AN6" s="90">
        <f>SUM(AK6:AM6)</f>
        <v>3</v>
      </c>
      <c r="AO6" s="90">
        <v>2</v>
      </c>
      <c r="AP6" s="90">
        <v>1</v>
      </c>
      <c r="AQ6" s="90">
        <v>0</v>
      </c>
      <c r="AR6" s="90">
        <f>SUM(AO6:AQ6)</f>
        <v>3</v>
      </c>
      <c r="AS6" s="90">
        <v>2</v>
      </c>
      <c r="AT6" s="90">
        <v>1</v>
      </c>
      <c r="AU6" s="90">
        <v>0</v>
      </c>
      <c r="AV6" s="90">
        <f>SUM(AS6:AU6)</f>
        <v>3</v>
      </c>
      <c r="AW6" s="90">
        <v>2</v>
      </c>
      <c r="AX6" s="90">
        <v>1</v>
      </c>
      <c r="AY6" s="90">
        <v>0</v>
      </c>
      <c r="AZ6" s="90">
        <f>SUM(AW6:AY6)</f>
        <v>3</v>
      </c>
      <c r="BA6" s="176"/>
      <c r="BB6" s="179"/>
      <c r="BC6" s="179"/>
      <c r="BD6" s="157">
        <f>E6+I6+M6+Q6+U6+Y6+AC6+AG6+AK6+AO6+AS6+AW6</f>
        <v>24</v>
      </c>
      <c r="BE6" s="157">
        <f t="shared" ref="BE6:BF6" si="0">F6+J6+N6+R6+V6+Z6+AD6+AH6+AL6+AP6+AT6+AX6</f>
        <v>12</v>
      </c>
      <c r="BF6" s="157">
        <f t="shared" si="0"/>
        <v>0</v>
      </c>
    </row>
    <row r="7" spans="1:58" ht="45" customHeight="1">
      <c r="A7" s="165"/>
      <c r="B7" s="165"/>
      <c r="C7" s="86" t="s">
        <v>59</v>
      </c>
      <c r="D7" s="91" t="s">
        <v>60</v>
      </c>
      <c r="E7" s="165" t="s">
        <v>40</v>
      </c>
      <c r="F7" s="165"/>
      <c r="G7" s="165"/>
      <c r="H7" s="165"/>
      <c r="I7" s="165" t="s">
        <v>41</v>
      </c>
      <c r="J7" s="165"/>
      <c r="K7" s="165"/>
      <c r="L7" s="165"/>
      <c r="M7" s="165" t="s">
        <v>42</v>
      </c>
      <c r="N7" s="165"/>
      <c r="O7" s="165"/>
      <c r="P7" s="165"/>
      <c r="Q7" s="165" t="s">
        <v>43</v>
      </c>
      <c r="R7" s="165"/>
      <c r="S7" s="165"/>
      <c r="T7" s="165"/>
      <c r="U7" s="165" t="s">
        <v>44</v>
      </c>
      <c r="V7" s="165"/>
      <c r="W7" s="165"/>
      <c r="X7" s="165"/>
      <c r="Y7" s="165" t="s">
        <v>45</v>
      </c>
      <c r="Z7" s="165"/>
      <c r="AA7" s="165"/>
      <c r="AB7" s="165"/>
      <c r="AC7" s="165" t="s">
        <v>46</v>
      </c>
      <c r="AD7" s="165"/>
      <c r="AE7" s="165"/>
      <c r="AF7" s="165"/>
      <c r="AG7" s="165" t="s">
        <v>47</v>
      </c>
      <c r="AH7" s="165"/>
      <c r="AI7" s="165"/>
      <c r="AJ7" s="165"/>
      <c r="AK7" s="165" t="s">
        <v>48</v>
      </c>
      <c r="AL7" s="165"/>
      <c r="AM7" s="165"/>
      <c r="AN7" s="165"/>
      <c r="AO7" s="165" t="s">
        <v>49</v>
      </c>
      <c r="AP7" s="165"/>
      <c r="AQ7" s="165"/>
      <c r="AR7" s="165"/>
      <c r="AS7" s="165" t="s">
        <v>50</v>
      </c>
      <c r="AT7" s="165"/>
      <c r="AU7" s="165"/>
      <c r="AV7" s="165"/>
      <c r="AW7" s="165" t="s">
        <v>51</v>
      </c>
      <c r="AX7" s="165"/>
      <c r="AY7" s="165"/>
      <c r="AZ7" s="165"/>
      <c r="BA7" s="176"/>
      <c r="BB7" s="179"/>
      <c r="BC7" s="179"/>
    </row>
    <row r="8" spans="1:58" ht="62.25" customHeight="1">
      <c r="A8" s="165"/>
      <c r="B8" s="165"/>
      <c r="C8" s="86" t="s">
        <v>52</v>
      </c>
      <c r="D8" s="92" t="s">
        <v>61</v>
      </c>
      <c r="E8" s="86" t="s">
        <v>36</v>
      </c>
      <c r="F8" s="86" t="s">
        <v>37</v>
      </c>
      <c r="G8" s="86" t="s">
        <v>38</v>
      </c>
      <c r="H8" s="86" t="s">
        <v>39</v>
      </c>
      <c r="I8" s="86" t="s">
        <v>36</v>
      </c>
      <c r="J8" s="86" t="s">
        <v>37</v>
      </c>
      <c r="K8" s="86" t="s">
        <v>38</v>
      </c>
      <c r="L8" s="86" t="s">
        <v>39</v>
      </c>
      <c r="M8" s="86" t="s">
        <v>36</v>
      </c>
      <c r="N8" s="86" t="s">
        <v>37</v>
      </c>
      <c r="O8" s="86" t="s">
        <v>38</v>
      </c>
      <c r="P8" s="86" t="s">
        <v>39</v>
      </c>
      <c r="Q8" s="86" t="s">
        <v>36</v>
      </c>
      <c r="R8" s="86" t="s">
        <v>37</v>
      </c>
      <c r="S8" s="86" t="s">
        <v>38</v>
      </c>
      <c r="T8" s="86" t="s">
        <v>39</v>
      </c>
      <c r="U8" s="86" t="s">
        <v>36</v>
      </c>
      <c r="V8" s="86" t="s">
        <v>37</v>
      </c>
      <c r="W8" s="86" t="s">
        <v>38</v>
      </c>
      <c r="X8" s="86" t="s">
        <v>39</v>
      </c>
      <c r="Y8" s="86" t="s">
        <v>36</v>
      </c>
      <c r="Z8" s="86" t="s">
        <v>37</v>
      </c>
      <c r="AA8" s="86" t="s">
        <v>38</v>
      </c>
      <c r="AB8" s="86" t="s">
        <v>39</v>
      </c>
      <c r="AC8" s="86" t="s">
        <v>36</v>
      </c>
      <c r="AD8" s="86" t="s">
        <v>37</v>
      </c>
      <c r="AE8" s="86" t="s">
        <v>38</v>
      </c>
      <c r="AF8" s="86" t="s">
        <v>39</v>
      </c>
      <c r="AG8" s="86" t="s">
        <v>36</v>
      </c>
      <c r="AH8" s="86" t="s">
        <v>37</v>
      </c>
      <c r="AI8" s="86" t="s">
        <v>38</v>
      </c>
      <c r="AJ8" s="86" t="s">
        <v>39</v>
      </c>
      <c r="AK8" s="86" t="s">
        <v>36</v>
      </c>
      <c r="AL8" s="86" t="s">
        <v>37</v>
      </c>
      <c r="AM8" s="86" t="s">
        <v>38</v>
      </c>
      <c r="AN8" s="86" t="s">
        <v>39</v>
      </c>
      <c r="AO8" s="86" t="s">
        <v>36</v>
      </c>
      <c r="AP8" s="86" t="s">
        <v>37</v>
      </c>
      <c r="AQ8" s="86" t="s">
        <v>38</v>
      </c>
      <c r="AR8" s="86" t="s">
        <v>39</v>
      </c>
      <c r="AS8" s="86" t="s">
        <v>36</v>
      </c>
      <c r="AT8" s="86" t="s">
        <v>37</v>
      </c>
      <c r="AU8" s="86" t="s">
        <v>38</v>
      </c>
      <c r="AV8" s="86" t="s">
        <v>39</v>
      </c>
      <c r="AW8" s="86" t="s">
        <v>36</v>
      </c>
      <c r="AX8" s="86" t="s">
        <v>37</v>
      </c>
      <c r="AY8" s="86" t="s">
        <v>38</v>
      </c>
      <c r="AZ8" s="86" t="s">
        <v>39</v>
      </c>
      <c r="BA8" s="176"/>
      <c r="BB8" s="179"/>
      <c r="BC8" s="179"/>
    </row>
    <row r="9" spans="1:58" ht="89.25" customHeight="1">
      <c r="A9" s="165"/>
      <c r="B9" s="165"/>
      <c r="C9" s="86" t="s">
        <v>53</v>
      </c>
      <c r="D9" s="92" t="s">
        <v>62</v>
      </c>
      <c r="E9" s="48">
        <f>0.01*E6/4</f>
        <v>5.0000000000000001E-3</v>
      </c>
      <c r="F9" s="48">
        <f>0.02*F6/4</f>
        <v>5.0000000000000001E-3</v>
      </c>
      <c r="G9" s="48">
        <f>0.03*G6/4</f>
        <v>0</v>
      </c>
      <c r="H9" s="48">
        <f>E9+F9+G9</f>
        <v>0.01</v>
      </c>
      <c r="I9" s="48">
        <f>0.01*I6/4</f>
        <v>5.0000000000000001E-3</v>
      </c>
      <c r="J9" s="48">
        <f>0.02*J6/4</f>
        <v>5.0000000000000001E-3</v>
      </c>
      <c r="K9" s="48">
        <f>0.03*K6/4</f>
        <v>0</v>
      </c>
      <c r="L9" s="48">
        <f>I9+J9+K9</f>
        <v>0.01</v>
      </c>
      <c r="M9" s="48">
        <f>0.01*M6/4</f>
        <v>5.0000000000000001E-3</v>
      </c>
      <c r="N9" s="48">
        <f>0.02*N6/4</f>
        <v>5.0000000000000001E-3</v>
      </c>
      <c r="O9" s="48">
        <f>0.03*O6/4</f>
        <v>0</v>
      </c>
      <c r="P9" s="48">
        <f>M9+N9+O9</f>
        <v>0.01</v>
      </c>
      <c r="Q9" s="48">
        <f>0.01*Q6/4</f>
        <v>5.0000000000000001E-3</v>
      </c>
      <c r="R9" s="48">
        <f>0.02*R6/4</f>
        <v>5.0000000000000001E-3</v>
      </c>
      <c r="S9" s="48">
        <f>0.03*S6/4</f>
        <v>0</v>
      </c>
      <c r="T9" s="48">
        <f>Q9+R9+S9</f>
        <v>0.01</v>
      </c>
      <c r="U9" s="48">
        <f>0.01*U6/4</f>
        <v>5.0000000000000001E-3</v>
      </c>
      <c r="V9" s="48">
        <f>0.02*V6/4</f>
        <v>5.0000000000000001E-3</v>
      </c>
      <c r="W9" s="48">
        <f>0.03*W6/4</f>
        <v>0</v>
      </c>
      <c r="X9" s="48">
        <f>U9+V9+W9</f>
        <v>0.01</v>
      </c>
      <c r="Y9" s="48">
        <f>0.01*Y6/4</f>
        <v>5.0000000000000001E-3</v>
      </c>
      <c r="Z9" s="48">
        <f>0.02*Z6/4</f>
        <v>5.0000000000000001E-3</v>
      </c>
      <c r="AA9" s="48">
        <f>0.03*AA6/4</f>
        <v>0</v>
      </c>
      <c r="AB9" s="48">
        <f>Y9+Z9+AA9</f>
        <v>0.01</v>
      </c>
      <c r="AC9" s="48">
        <f>0.01*AC6/4</f>
        <v>5.0000000000000001E-3</v>
      </c>
      <c r="AD9" s="48">
        <f>0.02*AD6/4</f>
        <v>5.0000000000000001E-3</v>
      </c>
      <c r="AE9" s="48">
        <f>0.03*AE6/4</f>
        <v>0</v>
      </c>
      <c r="AF9" s="48">
        <f>AC9+AD9+AE9</f>
        <v>0.01</v>
      </c>
      <c r="AG9" s="48">
        <f>0.01*AG6/4</f>
        <v>5.0000000000000001E-3</v>
      </c>
      <c r="AH9" s="48">
        <f>0.02*AH6/4</f>
        <v>5.0000000000000001E-3</v>
      </c>
      <c r="AI9" s="48">
        <f>0.03*AI6/4</f>
        <v>0</v>
      </c>
      <c r="AJ9" s="48">
        <f>AG9+AH9+AI9</f>
        <v>0.01</v>
      </c>
      <c r="AK9" s="48">
        <f>0.01*AK6/4</f>
        <v>5.0000000000000001E-3</v>
      </c>
      <c r="AL9" s="48">
        <f>0.02*AL6/4</f>
        <v>5.0000000000000001E-3</v>
      </c>
      <c r="AM9" s="48">
        <f>0.03*AM6/4</f>
        <v>0</v>
      </c>
      <c r="AN9" s="48">
        <f>AK9+AL9+AM9</f>
        <v>0.01</v>
      </c>
      <c r="AO9" s="48">
        <f>0.01*AO6/4</f>
        <v>5.0000000000000001E-3</v>
      </c>
      <c r="AP9" s="48">
        <f>0.02*AP6/4</f>
        <v>5.0000000000000001E-3</v>
      </c>
      <c r="AQ9" s="48">
        <f>0.03*AQ6/4</f>
        <v>0</v>
      </c>
      <c r="AR9" s="48">
        <f>AO9+AP9+AQ9</f>
        <v>0.01</v>
      </c>
      <c r="AS9" s="48">
        <f>0.01*AS6/4</f>
        <v>5.0000000000000001E-3</v>
      </c>
      <c r="AT9" s="48">
        <f>0.02*AT6/4</f>
        <v>5.0000000000000001E-3</v>
      </c>
      <c r="AU9" s="48">
        <f>0.03*AU6/4</f>
        <v>0</v>
      </c>
      <c r="AV9" s="48">
        <f>AS9+AT9+AU9</f>
        <v>0.01</v>
      </c>
      <c r="AW9" s="48">
        <f>0.01*AW6/4</f>
        <v>5.0000000000000001E-3</v>
      </c>
      <c r="AX9" s="48">
        <f>0.02*AX6/4</f>
        <v>5.0000000000000001E-3</v>
      </c>
      <c r="AY9" s="48">
        <f>0.03*AY6/4</f>
        <v>0</v>
      </c>
      <c r="AZ9" s="48">
        <f>AW9+AX9+AY9</f>
        <v>0.01</v>
      </c>
      <c r="BA9" s="177"/>
      <c r="BB9" s="179"/>
      <c r="BC9" s="179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"/>
  <sheetViews>
    <sheetView zoomScale="90" zoomScaleNormal="90" workbookViewId="0">
      <selection activeCell="B5" sqref="B5:B9"/>
    </sheetView>
  </sheetViews>
  <sheetFormatPr defaultColWidth="8.88671875" defaultRowHeight="14.4"/>
  <cols>
    <col min="1" max="1" width="2.88671875" style="38" customWidth="1"/>
    <col min="2" max="2" width="4.6640625" style="38" customWidth="1"/>
    <col min="3" max="3" width="3.77734375" style="38" customWidth="1"/>
    <col min="4" max="4" width="5.6640625" style="38" customWidth="1"/>
    <col min="5" max="5" width="2.44140625" style="38" customWidth="1"/>
    <col min="6" max="52" width="2.2187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6" ht="18.75" customHeight="1">
      <c r="A1" s="39"/>
      <c r="B1" s="39"/>
    </row>
    <row r="2" spans="1:56" ht="25.5" customHeight="1">
      <c r="A2" s="205" t="s">
        <v>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8" t="s">
        <v>2</v>
      </c>
      <c r="AE3" s="208"/>
      <c r="AF3" s="208"/>
      <c r="AG3" s="208"/>
      <c r="AH3" s="208"/>
      <c r="AI3" s="208"/>
      <c r="AJ3" s="208"/>
      <c r="AK3" s="208"/>
      <c r="AL3" s="208"/>
      <c r="AM3" s="50"/>
      <c r="AN3" s="49"/>
      <c r="AO3" s="49"/>
      <c r="AP3" s="49"/>
      <c r="AQ3" s="49"/>
      <c r="AR3" s="208" t="s">
        <v>3</v>
      </c>
      <c r="AS3" s="208"/>
      <c r="AT3" s="208"/>
      <c r="AU3" s="208"/>
      <c r="AV3" s="208"/>
      <c r="AW3" s="208"/>
      <c r="AX3" s="208"/>
      <c r="AY3" s="208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223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6" ht="50.25" customHeight="1">
      <c r="A5" s="204" t="s">
        <v>89</v>
      </c>
      <c r="B5" s="204" t="s">
        <v>15</v>
      </c>
      <c r="C5" s="41" t="s">
        <v>55</v>
      </c>
      <c r="D5" s="42" t="s">
        <v>224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0</v>
      </c>
      <c r="BB5" s="184">
        <f>BC5*2</f>
        <v>0</v>
      </c>
      <c r="BC5" s="184">
        <f>H9+L9+P9+T9+X9+AB9+AF9+AJ9+AN9+AR9+AV9+AZ9</f>
        <v>0</v>
      </c>
    </row>
    <row r="6" spans="1:56" ht="60" customHeight="1">
      <c r="A6" s="204"/>
      <c r="B6" s="204"/>
      <c r="C6" s="43" t="s">
        <v>57</v>
      </c>
      <c r="D6" s="58" t="s">
        <v>225</v>
      </c>
      <c r="E6" s="64">
        <v>0</v>
      </c>
      <c r="F6" s="64">
        <v>0</v>
      </c>
      <c r="G6" s="64">
        <v>0</v>
      </c>
      <c r="H6" s="64">
        <f>SUM(E6:G6)</f>
        <v>0</v>
      </c>
      <c r="I6" s="64">
        <v>0</v>
      </c>
      <c r="J6" s="64">
        <v>0</v>
      </c>
      <c r="K6" s="64">
        <v>0</v>
      </c>
      <c r="L6" s="64">
        <f>SUM(I6:K6)</f>
        <v>0</v>
      </c>
      <c r="M6" s="64">
        <v>0</v>
      </c>
      <c r="N6" s="64">
        <v>0</v>
      </c>
      <c r="O6" s="64">
        <v>0</v>
      </c>
      <c r="P6" s="64">
        <f>SUM(M6:O6)</f>
        <v>0</v>
      </c>
      <c r="Q6" s="64"/>
      <c r="R6" s="64">
        <v>0</v>
      </c>
      <c r="S6" s="64"/>
      <c r="T6" s="64">
        <f>SUM(Q6:S6)</f>
        <v>0</v>
      </c>
      <c r="U6" s="64"/>
      <c r="V6" s="64">
        <v>0</v>
      </c>
      <c r="W6" s="64"/>
      <c r="X6" s="64">
        <f>SUM(U6:W6)</f>
        <v>0</v>
      </c>
      <c r="Y6" s="64"/>
      <c r="Z6" s="64">
        <v>0</v>
      </c>
      <c r="AA6" s="64"/>
      <c r="AB6" s="64">
        <f>SUM(Y6:AA6)</f>
        <v>0</v>
      </c>
      <c r="AC6" s="64"/>
      <c r="AD6" s="64">
        <v>0</v>
      </c>
      <c r="AE6" s="64"/>
      <c r="AF6" s="64">
        <f>SUM(AC6:AE6)</f>
        <v>0</v>
      </c>
      <c r="AG6" s="64"/>
      <c r="AH6" s="64">
        <v>0</v>
      </c>
      <c r="AI6" s="64"/>
      <c r="AJ6" s="64">
        <f>SUM(AG6:AI6)</f>
        <v>0</v>
      </c>
      <c r="AK6" s="64"/>
      <c r="AL6" s="64">
        <v>0</v>
      </c>
      <c r="AM6" s="64"/>
      <c r="AN6" s="64">
        <f>SUM(AK6:AM6)</f>
        <v>0</v>
      </c>
      <c r="AO6" s="64"/>
      <c r="AP6" s="64"/>
      <c r="AQ6" s="64"/>
      <c r="AR6" s="64">
        <f>SUM(AO6:AQ6)</f>
        <v>0</v>
      </c>
      <c r="AS6" s="64"/>
      <c r="AT6" s="64"/>
      <c r="AU6" s="64"/>
      <c r="AV6" s="64">
        <f>SUM(AS6:AU6)</f>
        <v>0</v>
      </c>
      <c r="AW6" s="64"/>
      <c r="AX6" s="64"/>
      <c r="AY6" s="64"/>
      <c r="AZ6" s="64">
        <f>SUM(AW6:AY6)</f>
        <v>0</v>
      </c>
      <c r="BA6" s="176"/>
      <c r="BB6" s="184"/>
      <c r="BC6" s="184"/>
    </row>
    <row r="7" spans="1:56" ht="45" customHeight="1">
      <c r="A7" s="204"/>
      <c r="B7" s="204"/>
      <c r="C7" s="41" t="s">
        <v>59</v>
      </c>
      <c r="D7" s="46" t="s">
        <v>226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48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84"/>
      <c r="BC7" s="184"/>
    </row>
    <row r="8" spans="1:56" ht="62.25" customHeight="1">
      <c r="A8" s="204"/>
      <c r="B8" s="204"/>
      <c r="C8" s="41" t="s">
        <v>52</v>
      </c>
      <c r="D8" s="47">
        <v>4326.3500000000004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4"/>
      <c r="BC8" s="184"/>
    </row>
    <row r="9" spans="1:56" ht="89.25" customHeight="1">
      <c r="A9" s="204"/>
      <c r="B9" s="204"/>
      <c r="C9" s="41" t="s">
        <v>53</v>
      </c>
      <c r="D9" s="47"/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77"/>
      <c r="BB9" s="184"/>
      <c r="BC9" s="184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"/>
  <sheetViews>
    <sheetView topLeftCell="Z5" zoomScaleNormal="100" workbookViewId="0">
      <selection activeCell="BD6" sqref="BD6:BF6"/>
    </sheetView>
  </sheetViews>
  <sheetFormatPr defaultColWidth="9" defaultRowHeight="14.4"/>
  <cols>
    <col min="1" max="1" width="2.88671875" style="52" customWidth="1"/>
    <col min="2" max="2" width="4.6640625" style="52" customWidth="1"/>
    <col min="3" max="3" width="3.77734375" style="52" customWidth="1"/>
    <col min="4" max="4" width="5.6640625" style="52" customWidth="1"/>
    <col min="5" max="5" width="2.44140625" style="52" customWidth="1"/>
    <col min="6" max="52" width="2.21875" style="52" customWidth="1"/>
    <col min="53" max="53" width="4" style="52" customWidth="1"/>
    <col min="54" max="54" width="3.88671875" style="52" customWidth="1"/>
    <col min="55" max="55" width="3.77734375" style="52" customWidth="1"/>
    <col min="56" max="57" width="15.6640625" style="52" customWidth="1"/>
    <col min="58" max="256" width="8.88671875" style="52" customWidth="1"/>
  </cols>
  <sheetData>
    <row r="1" spans="1:58" ht="18.75" customHeight="1">
      <c r="A1" s="53"/>
      <c r="B1" s="53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221" t="s">
        <v>2</v>
      </c>
      <c r="AE3" s="221"/>
      <c r="AF3" s="221"/>
      <c r="AG3" s="221"/>
      <c r="AH3" s="221"/>
      <c r="AI3" s="221"/>
      <c r="AJ3" s="221"/>
      <c r="AK3" s="221"/>
      <c r="AL3" s="221"/>
      <c r="AM3" s="62"/>
      <c r="AN3" s="61"/>
      <c r="AO3" s="61"/>
      <c r="AP3" s="61"/>
      <c r="AQ3" s="61"/>
      <c r="AR3" s="221" t="s">
        <v>3</v>
      </c>
      <c r="AS3" s="221"/>
      <c r="AT3" s="221"/>
      <c r="AU3" s="221"/>
      <c r="AV3" s="221"/>
      <c r="AW3" s="221"/>
      <c r="AX3" s="221"/>
      <c r="AY3" s="221"/>
      <c r="AZ3" s="54"/>
      <c r="BA3" s="54"/>
      <c r="BB3" s="63"/>
      <c r="BC3" s="63"/>
      <c r="BD3" s="63"/>
    </row>
    <row r="4" spans="1:58" ht="66.75" customHeight="1">
      <c r="A4" s="55" t="s">
        <v>4</v>
      </c>
      <c r="B4" s="55" t="s">
        <v>5</v>
      </c>
      <c r="C4" s="55" t="s">
        <v>18</v>
      </c>
      <c r="D4" s="55" t="s">
        <v>227</v>
      </c>
      <c r="E4" s="209" t="s">
        <v>20</v>
      </c>
      <c r="F4" s="209"/>
      <c r="G4" s="209"/>
      <c r="H4" s="209"/>
      <c r="I4" s="209" t="s">
        <v>21</v>
      </c>
      <c r="J4" s="209"/>
      <c r="K4" s="209"/>
      <c r="L4" s="209"/>
      <c r="M4" s="209" t="s">
        <v>22</v>
      </c>
      <c r="N4" s="209"/>
      <c r="O4" s="209"/>
      <c r="P4" s="209"/>
      <c r="Q4" s="209" t="s">
        <v>23</v>
      </c>
      <c r="R4" s="209"/>
      <c r="S4" s="209"/>
      <c r="T4" s="209"/>
      <c r="U4" s="209" t="s">
        <v>24</v>
      </c>
      <c r="V4" s="209"/>
      <c r="W4" s="209"/>
      <c r="X4" s="209"/>
      <c r="Y4" s="209" t="s">
        <v>25</v>
      </c>
      <c r="Z4" s="209"/>
      <c r="AA4" s="209"/>
      <c r="AB4" s="209"/>
      <c r="AC4" s="209" t="s">
        <v>26</v>
      </c>
      <c r="AD4" s="209"/>
      <c r="AE4" s="209"/>
      <c r="AF4" s="209"/>
      <c r="AG4" s="206" t="s">
        <v>27</v>
      </c>
      <c r="AH4" s="206"/>
      <c r="AI4" s="206"/>
      <c r="AJ4" s="206"/>
      <c r="AK4" s="209" t="s">
        <v>28</v>
      </c>
      <c r="AL4" s="209"/>
      <c r="AM4" s="209"/>
      <c r="AN4" s="209"/>
      <c r="AO4" s="209" t="s">
        <v>29</v>
      </c>
      <c r="AP4" s="209"/>
      <c r="AQ4" s="209"/>
      <c r="AR4" s="209"/>
      <c r="AS4" s="209" t="s">
        <v>30</v>
      </c>
      <c r="AT4" s="209"/>
      <c r="AU4" s="209"/>
      <c r="AV4" s="209"/>
      <c r="AW4" s="209" t="s">
        <v>31</v>
      </c>
      <c r="AX4" s="209"/>
      <c r="AY4" s="209"/>
      <c r="AZ4" s="209"/>
      <c r="BA4" s="55" t="s">
        <v>32</v>
      </c>
      <c r="BB4" s="55" t="s">
        <v>33</v>
      </c>
      <c r="BC4" s="55" t="s">
        <v>34</v>
      </c>
    </row>
    <row r="5" spans="1:58" ht="50.25" customHeight="1">
      <c r="A5" s="209" t="s">
        <v>80</v>
      </c>
      <c r="B5" s="209" t="s">
        <v>15</v>
      </c>
      <c r="C5" s="55" t="s">
        <v>55</v>
      </c>
      <c r="D5" s="56" t="s">
        <v>228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75">
        <f>H6+L6+P6+T6+X6+AB6+AF6+AJ6+AN6+AR6+AV6+AZ6</f>
        <v>155</v>
      </c>
      <c r="BB5" s="184">
        <f>BC5*2</f>
        <v>1.7649999999999999</v>
      </c>
      <c r="BC5" s="184">
        <f>H9+L9+P9+T9+X9+AB9+AF9+AJ9+AN9+AR9+AV9+AZ9</f>
        <v>0.88249999999999995</v>
      </c>
    </row>
    <row r="6" spans="1:58" ht="60" customHeight="1">
      <c r="A6" s="209"/>
      <c r="B6" s="209"/>
      <c r="C6" s="57" t="s">
        <v>57</v>
      </c>
      <c r="D6" s="58" t="s">
        <v>229</v>
      </c>
      <c r="E6" s="59">
        <v>3</v>
      </c>
      <c r="F6" s="59">
        <v>5</v>
      </c>
      <c r="G6" s="59">
        <v>8</v>
      </c>
      <c r="H6" s="59">
        <f>SUM(E6:G6)</f>
        <v>16</v>
      </c>
      <c r="I6" s="59">
        <v>3</v>
      </c>
      <c r="J6" s="59">
        <v>5</v>
      </c>
      <c r="K6" s="59">
        <v>8</v>
      </c>
      <c r="L6" s="59">
        <f>SUM(I6:K6)</f>
        <v>16</v>
      </c>
      <c r="M6" s="59">
        <v>3</v>
      </c>
      <c r="N6" s="59">
        <v>5</v>
      </c>
      <c r="O6" s="59">
        <v>7</v>
      </c>
      <c r="P6" s="59">
        <f>SUM(M6:O6)</f>
        <v>15</v>
      </c>
      <c r="Q6" s="59">
        <v>3</v>
      </c>
      <c r="R6" s="59">
        <v>5</v>
      </c>
      <c r="S6" s="59">
        <v>7</v>
      </c>
      <c r="T6" s="59">
        <f>SUM(Q6:S6)</f>
        <v>15</v>
      </c>
      <c r="U6" s="59">
        <v>3</v>
      </c>
      <c r="V6" s="59">
        <v>4</v>
      </c>
      <c r="W6" s="59">
        <v>7</v>
      </c>
      <c r="X6" s="59">
        <f>SUM(U6:W6)</f>
        <v>14</v>
      </c>
      <c r="Y6" s="59">
        <v>2</v>
      </c>
      <c r="Z6" s="59">
        <v>3</v>
      </c>
      <c r="AA6" s="59">
        <v>6</v>
      </c>
      <c r="AB6" s="59">
        <f>SUM(Y6:AA6)</f>
        <v>11</v>
      </c>
      <c r="AC6" s="59">
        <v>2</v>
      </c>
      <c r="AD6" s="59">
        <v>3</v>
      </c>
      <c r="AE6" s="59">
        <v>4</v>
      </c>
      <c r="AF6" s="59">
        <f>SUM(AC6:AE6)</f>
        <v>9</v>
      </c>
      <c r="AG6" s="59">
        <v>2</v>
      </c>
      <c r="AH6" s="59">
        <v>4</v>
      </c>
      <c r="AI6" s="59">
        <v>5</v>
      </c>
      <c r="AJ6" s="59">
        <f>SUM(AG6:AI6)</f>
        <v>11</v>
      </c>
      <c r="AK6" s="59">
        <v>2</v>
      </c>
      <c r="AL6" s="59">
        <v>5</v>
      </c>
      <c r="AM6" s="59">
        <v>5</v>
      </c>
      <c r="AN6" s="59">
        <f>SUM(AK6:AM6)</f>
        <v>12</v>
      </c>
      <c r="AO6" s="59">
        <v>2</v>
      </c>
      <c r="AP6" s="59">
        <v>5</v>
      </c>
      <c r="AQ6" s="59">
        <v>5</v>
      </c>
      <c r="AR6" s="59">
        <f>SUM(AO6:AQ6)</f>
        <v>12</v>
      </c>
      <c r="AS6" s="59">
        <v>2</v>
      </c>
      <c r="AT6" s="59">
        <v>5</v>
      </c>
      <c r="AU6" s="59">
        <v>5</v>
      </c>
      <c r="AV6" s="59">
        <f>SUM(AS6:AU6)</f>
        <v>12</v>
      </c>
      <c r="AW6" s="59">
        <v>2</v>
      </c>
      <c r="AX6" s="59">
        <v>5</v>
      </c>
      <c r="AY6" s="59">
        <v>5</v>
      </c>
      <c r="AZ6" s="59">
        <f>SUM(AW6:AY6)</f>
        <v>12</v>
      </c>
      <c r="BA6" s="176"/>
      <c r="BB6" s="184"/>
      <c r="BC6" s="184"/>
      <c r="BD6" s="52">
        <f>E6+I6+M6+Q6+U6+Y6+AC6+AG6+AK6+AO6+AS6+AW6</f>
        <v>29</v>
      </c>
      <c r="BE6" s="52">
        <f t="shared" ref="BE6:BF6" si="0">F6+J6+N6+R6+V6+Z6+AD6+AH6+AL6+AP6+AT6+AX6</f>
        <v>54</v>
      </c>
      <c r="BF6" s="52">
        <f t="shared" si="0"/>
        <v>72</v>
      </c>
    </row>
    <row r="7" spans="1:58" ht="45" customHeight="1">
      <c r="A7" s="209"/>
      <c r="B7" s="209"/>
      <c r="C7" s="55" t="s">
        <v>59</v>
      </c>
      <c r="D7" s="46" t="s">
        <v>230</v>
      </c>
      <c r="E7" s="209" t="s">
        <v>40</v>
      </c>
      <c r="F7" s="209"/>
      <c r="G7" s="209"/>
      <c r="H7" s="209"/>
      <c r="I7" s="209" t="s">
        <v>41</v>
      </c>
      <c r="J7" s="209"/>
      <c r="K7" s="209"/>
      <c r="L7" s="209"/>
      <c r="M7" s="209" t="s">
        <v>42</v>
      </c>
      <c r="N7" s="209"/>
      <c r="O7" s="209"/>
      <c r="P7" s="209"/>
      <c r="Q7" s="209" t="s">
        <v>43</v>
      </c>
      <c r="R7" s="209"/>
      <c r="S7" s="209"/>
      <c r="T7" s="209"/>
      <c r="U7" s="209" t="s">
        <v>44</v>
      </c>
      <c r="V7" s="209"/>
      <c r="W7" s="209"/>
      <c r="X7" s="209"/>
      <c r="Y7" s="209" t="s">
        <v>45</v>
      </c>
      <c r="Z7" s="209"/>
      <c r="AA7" s="209"/>
      <c r="AB7" s="209"/>
      <c r="AC7" s="209" t="s">
        <v>46</v>
      </c>
      <c r="AD7" s="209"/>
      <c r="AE7" s="209"/>
      <c r="AF7" s="209"/>
      <c r="AG7" s="209" t="s">
        <v>47</v>
      </c>
      <c r="AH7" s="209"/>
      <c r="AI7" s="209"/>
      <c r="AJ7" s="209"/>
      <c r="AK7" s="209" t="s">
        <v>48</v>
      </c>
      <c r="AL7" s="209"/>
      <c r="AM7" s="209"/>
      <c r="AN7" s="209"/>
      <c r="AO7" s="209" t="s">
        <v>49</v>
      </c>
      <c r="AP7" s="209"/>
      <c r="AQ7" s="209"/>
      <c r="AR7" s="209"/>
      <c r="AS7" s="209" t="s">
        <v>50</v>
      </c>
      <c r="AT7" s="209"/>
      <c r="AU7" s="209"/>
      <c r="AV7" s="209"/>
      <c r="AW7" s="209" t="s">
        <v>51</v>
      </c>
      <c r="AX7" s="209"/>
      <c r="AY7" s="209"/>
      <c r="AZ7" s="209"/>
      <c r="BA7" s="176"/>
      <c r="BB7" s="184"/>
      <c r="BC7" s="184"/>
    </row>
    <row r="8" spans="1:58" ht="62.25" customHeight="1">
      <c r="A8" s="209"/>
      <c r="B8" s="209"/>
      <c r="C8" s="55" t="s">
        <v>52</v>
      </c>
      <c r="D8" s="60" t="s">
        <v>107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76"/>
      <c r="BB8" s="184"/>
      <c r="BC8" s="184"/>
    </row>
    <row r="9" spans="1:58" ht="89.25" customHeight="1">
      <c r="A9" s="209"/>
      <c r="B9" s="209"/>
      <c r="C9" s="55" t="s">
        <v>53</v>
      </c>
      <c r="D9" s="60" t="s">
        <v>231</v>
      </c>
      <c r="E9" s="48">
        <f>0.01*E6/4</f>
        <v>7.4999999999999997E-3</v>
      </c>
      <c r="F9" s="48">
        <f>0.02*F6/4</f>
        <v>2.5000000000000001E-2</v>
      </c>
      <c r="G9" s="48">
        <f>0.03*G6/4</f>
        <v>0.06</v>
      </c>
      <c r="H9" s="48">
        <f>E9+F9+G9</f>
        <v>9.2499999999999999E-2</v>
      </c>
      <c r="I9" s="48">
        <f>0.01*I6/4</f>
        <v>7.4999999999999997E-3</v>
      </c>
      <c r="J9" s="48">
        <f>0.02*J6/4</f>
        <v>2.5000000000000001E-2</v>
      </c>
      <c r="K9" s="48">
        <f>0.03*K6/4</f>
        <v>0.06</v>
      </c>
      <c r="L9" s="48">
        <f>I9+J9+K9</f>
        <v>9.2499999999999999E-2</v>
      </c>
      <c r="M9" s="48">
        <f>0.01*M6/4</f>
        <v>7.4999999999999997E-3</v>
      </c>
      <c r="N9" s="48">
        <f>0.02*N6/4</f>
        <v>2.5000000000000001E-2</v>
      </c>
      <c r="O9" s="48">
        <f>0.03*O6/4</f>
        <v>5.2499999999999998E-2</v>
      </c>
      <c r="P9" s="48">
        <f>M9+N9+O9</f>
        <v>8.5000000000000006E-2</v>
      </c>
      <c r="Q9" s="48">
        <f>0.01*Q6/4</f>
        <v>7.4999999999999997E-3</v>
      </c>
      <c r="R9" s="48">
        <f>0.02*R6/4</f>
        <v>2.5000000000000001E-2</v>
      </c>
      <c r="S9" s="48">
        <f>0.03*S6/4</f>
        <v>5.2499999999999998E-2</v>
      </c>
      <c r="T9" s="48">
        <f>Q9+R9+S9</f>
        <v>8.5000000000000006E-2</v>
      </c>
      <c r="U9" s="48">
        <f>0.01*U6/4</f>
        <v>7.4999999999999997E-3</v>
      </c>
      <c r="V9" s="48">
        <f>0.02*V6/4</f>
        <v>0.02</v>
      </c>
      <c r="W9" s="48">
        <f>0.03*W6/4</f>
        <v>5.2499999999999998E-2</v>
      </c>
      <c r="X9" s="48">
        <f>U9+V9+W9</f>
        <v>0.08</v>
      </c>
      <c r="Y9" s="48">
        <f>0.01*Y6/4</f>
        <v>5.0000000000000001E-3</v>
      </c>
      <c r="Z9" s="48">
        <f>0.02*Z6/4</f>
        <v>1.4999999999999999E-2</v>
      </c>
      <c r="AA9" s="48">
        <f>0.03*AA6/4</f>
        <v>4.4999999999999998E-2</v>
      </c>
      <c r="AB9" s="48">
        <f>Y9+Z9+AA9</f>
        <v>6.5000000000000002E-2</v>
      </c>
      <c r="AC9" s="48">
        <f>0.01*AC6/4</f>
        <v>5.0000000000000001E-3</v>
      </c>
      <c r="AD9" s="48">
        <f>0.02*AD6/4</f>
        <v>1.4999999999999999E-2</v>
      </c>
      <c r="AE9" s="48">
        <f>0.03*AE6/4</f>
        <v>0.03</v>
      </c>
      <c r="AF9" s="48">
        <f>AC9+AD9+AE9</f>
        <v>0.05</v>
      </c>
      <c r="AG9" s="48">
        <f>0.01*AG6/4</f>
        <v>5.0000000000000001E-3</v>
      </c>
      <c r="AH9" s="48">
        <f>0.02*AH6/4</f>
        <v>0.02</v>
      </c>
      <c r="AI9" s="48">
        <f>0.03*AI6/4</f>
        <v>3.7499999999999999E-2</v>
      </c>
      <c r="AJ9" s="48">
        <f>AG9+AH9+AI9</f>
        <v>6.25E-2</v>
      </c>
      <c r="AK9" s="48">
        <f>0.01*AK6/4</f>
        <v>5.0000000000000001E-3</v>
      </c>
      <c r="AL9" s="48">
        <f>0.02*AL6/4</f>
        <v>2.5000000000000001E-2</v>
      </c>
      <c r="AM9" s="48">
        <f>0.03*AM6/4</f>
        <v>3.7499999999999999E-2</v>
      </c>
      <c r="AN9" s="48">
        <f>AK9+AL9+AM9</f>
        <v>6.7500000000000004E-2</v>
      </c>
      <c r="AO9" s="48">
        <f>0.01*AO6/4</f>
        <v>5.0000000000000001E-3</v>
      </c>
      <c r="AP9" s="48">
        <f>0.02*AP6/4</f>
        <v>2.5000000000000001E-2</v>
      </c>
      <c r="AQ9" s="48">
        <f>0.03*AQ6/4</f>
        <v>3.7499999999999999E-2</v>
      </c>
      <c r="AR9" s="48">
        <f>AO9+AP9+AQ9</f>
        <v>6.7500000000000004E-2</v>
      </c>
      <c r="AS9" s="48">
        <f>0.01*AS6/4</f>
        <v>5.0000000000000001E-3</v>
      </c>
      <c r="AT9" s="48">
        <f>0.02*AT6/4</f>
        <v>2.5000000000000001E-2</v>
      </c>
      <c r="AU9" s="48">
        <f>0.03*AU6/4</f>
        <v>3.7499999999999999E-2</v>
      </c>
      <c r="AV9" s="48">
        <f>AS9+AT9+AU9</f>
        <v>6.7500000000000004E-2</v>
      </c>
      <c r="AW9" s="48">
        <f>0.01*AW6/4</f>
        <v>5.0000000000000001E-3</v>
      </c>
      <c r="AX9" s="48">
        <f>0.02*AX6/4</f>
        <v>2.5000000000000001E-2</v>
      </c>
      <c r="AY9" s="48">
        <f>0.03*AY6/4</f>
        <v>3.7499999999999999E-2</v>
      </c>
      <c r="AZ9" s="48">
        <f>AW9+AX9+AY9</f>
        <v>6.7500000000000004E-2</v>
      </c>
      <c r="BA9" s="177"/>
      <c r="BB9" s="184"/>
      <c r="BC9" s="184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9"/>
  <sheetViews>
    <sheetView topLeftCell="Z1" zoomScaleNormal="100" workbookViewId="0">
      <selection activeCell="BD6" sqref="BD6:BF6"/>
    </sheetView>
  </sheetViews>
  <sheetFormatPr defaultColWidth="8.88671875" defaultRowHeight="14.4"/>
  <cols>
    <col min="1" max="1" width="2.88671875" style="38" customWidth="1"/>
    <col min="2" max="2" width="3.109375" style="38" customWidth="1"/>
    <col min="3" max="3" width="3.77734375" style="38" customWidth="1"/>
    <col min="4" max="4" width="5.6640625" style="38" customWidth="1"/>
    <col min="5" max="5" width="2.44140625" style="38" customWidth="1"/>
    <col min="6" max="6" width="2.21875" style="38" customWidth="1"/>
    <col min="7" max="7" width="3" style="38" customWidth="1"/>
    <col min="8" max="8" width="2.6640625" style="38" customWidth="1"/>
    <col min="9" max="11" width="2.21875" style="38" customWidth="1"/>
    <col min="12" max="12" width="2.109375" style="38" customWidth="1"/>
    <col min="13" max="15" width="2.21875" style="38" customWidth="1"/>
    <col min="16" max="16" width="2.44140625" style="38" customWidth="1"/>
    <col min="17" max="51" width="2.21875" style="38" customWidth="1"/>
    <col min="52" max="52" width="2.44140625" style="38" customWidth="1"/>
    <col min="53" max="53" width="4" style="38" customWidth="1"/>
    <col min="54" max="54" width="3.88671875" style="38" customWidth="1"/>
    <col min="55" max="55" width="3.77734375" style="38" customWidth="1"/>
    <col min="56" max="57" width="15.6640625" style="38" customWidth="1"/>
    <col min="58" max="16384" width="8.88671875" style="38"/>
  </cols>
  <sheetData>
    <row r="1" spans="1:58" ht="18.75" customHeight="1">
      <c r="A1" s="39"/>
      <c r="B1" s="39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08" t="s">
        <v>2</v>
      </c>
      <c r="AE3" s="208"/>
      <c r="AF3" s="208"/>
      <c r="AG3" s="208"/>
      <c r="AH3" s="208"/>
      <c r="AI3" s="208"/>
      <c r="AJ3" s="208"/>
      <c r="AK3" s="208"/>
      <c r="AL3" s="208"/>
      <c r="AM3" s="50"/>
      <c r="AN3" s="49"/>
      <c r="AO3" s="49"/>
      <c r="AP3" s="49"/>
      <c r="AQ3" s="49"/>
      <c r="AR3" s="208" t="s">
        <v>3</v>
      </c>
      <c r="AS3" s="208"/>
      <c r="AT3" s="208"/>
      <c r="AU3" s="208"/>
      <c r="AV3" s="208"/>
      <c r="AW3" s="208"/>
      <c r="AX3" s="208"/>
      <c r="AY3" s="208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41" t="s">
        <v>232</v>
      </c>
      <c r="E4" s="204" t="s">
        <v>20</v>
      </c>
      <c r="F4" s="204"/>
      <c r="G4" s="204"/>
      <c r="H4" s="204"/>
      <c r="I4" s="204" t="s">
        <v>21</v>
      </c>
      <c r="J4" s="204"/>
      <c r="K4" s="204"/>
      <c r="L4" s="204"/>
      <c r="M4" s="204" t="s">
        <v>22</v>
      </c>
      <c r="N4" s="204"/>
      <c r="O4" s="204"/>
      <c r="P4" s="204"/>
      <c r="Q4" s="204" t="s">
        <v>23</v>
      </c>
      <c r="R4" s="204"/>
      <c r="S4" s="204"/>
      <c r="T4" s="204"/>
      <c r="U4" s="204" t="s">
        <v>24</v>
      </c>
      <c r="V4" s="204"/>
      <c r="W4" s="204"/>
      <c r="X4" s="204"/>
      <c r="Y4" s="204" t="s">
        <v>25</v>
      </c>
      <c r="Z4" s="204"/>
      <c r="AA4" s="204"/>
      <c r="AB4" s="204"/>
      <c r="AC4" s="204" t="s">
        <v>26</v>
      </c>
      <c r="AD4" s="204"/>
      <c r="AE4" s="204"/>
      <c r="AF4" s="204"/>
      <c r="AG4" s="206" t="s">
        <v>27</v>
      </c>
      <c r="AH4" s="206"/>
      <c r="AI4" s="206"/>
      <c r="AJ4" s="206"/>
      <c r="AK4" s="204" t="s">
        <v>28</v>
      </c>
      <c r="AL4" s="204"/>
      <c r="AM4" s="204"/>
      <c r="AN4" s="204"/>
      <c r="AO4" s="204" t="s">
        <v>29</v>
      </c>
      <c r="AP4" s="204"/>
      <c r="AQ4" s="204"/>
      <c r="AR4" s="204"/>
      <c r="AS4" s="204" t="s">
        <v>30</v>
      </c>
      <c r="AT4" s="204"/>
      <c r="AU4" s="204"/>
      <c r="AV4" s="204"/>
      <c r="AW4" s="204" t="s">
        <v>31</v>
      </c>
      <c r="AX4" s="204"/>
      <c r="AY4" s="204"/>
      <c r="AZ4" s="204"/>
      <c r="BA4" s="41" t="s">
        <v>32</v>
      </c>
      <c r="BB4" s="41" t="s">
        <v>33</v>
      </c>
      <c r="BC4" s="41" t="s">
        <v>34</v>
      </c>
    </row>
    <row r="5" spans="1:58" ht="50.25" customHeight="1">
      <c r="A5" s="204" t="s">
        <v>233</v>
      </c>
      <c r="B5" s="204" t="s">
        <v>15</v>
      </c>
      <c r="C5" s="41" t="s">
        <v>55</v>
      </c>
      <c r="D5" s="42" t="s">
        <v>234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75">
        <f>H6+L6+P6+T6+X6+AB6+AF6+AJ6+AN6+AR6+AV6+AZ6</f>
        <v>192</v>
      </c>
      <c r="BB5" s="184">
        <f>BC5*2</f>
        <v>2.04</v>
      </c>
      <c r="BC5" s="184">
        <f>H9+L9+P9+T9+X9+AB9+AF9+AJ9+AN9+AR9+AV9+AZ9</f>
        <v>1.02</v>
      </c>
    </row>
    <row r="6" spans="1:58" ht="60" customHeight="1">
      <c r="A6" s="204"/>
      <c r="B6" s="204"/>
      <c r="C6" s="43" t="s">
        <v>57</v>
      </c>
      <c r="D6" s="44" t="s">
        <v>235</v>
      </c>
      <c r="E6" s="45">
        <v>5</v>
      </c>
      <c r="F6" s="45">
        <v>4</v>
      </c>
      <c r="G6" s="45">
        <v>7</v>
      </c>
      <c r="H6" s="45">
        <f>SUM(E6:G6)</f>
        <v>16</v>
      </c>
      <c r="I6" s="45">
        <v>5</v>
      </c>
      <c r="J6" s="45">
        <v>4</v>
      </c>
      <c r="K6" s="45">
        <v>7</v>
      </c>
      <c r="L6" s="45">
        <f>SUM(I6:K6)</f>
        <v>16</v>
      </c>
      <c r="M6" s="45">
        <v>5</v>
      </c>
      <c r="N6" s="45">
        <v>4</v>
      </c>
      <c r="O6" s="45">
        <v>7</v>
      </c>
      <c r="P6" s="45">
        <f>SUM(M6:O6)</f>
        <v>16</v>
      </c>
      <c r="Q6" s="45">
        <v>5</v>
      </c>
      <c r="R6" s="45">
        <v>4</v>
      </c>
      <c r="S6" s="45">
        <v>7</v>
      </c>
      <c r="T6" s="45">
        <f>SUM(Q6:S6)</f>
        <v>16</v>
      </c>
      <c r="U6" s="45">
        <v>5</v>
      </c>
      <c r="V6" s="45">
        <v>4</v>
      </c>
      <c r="W6" s="45">
        <v>7</v>
      </c>
      <c r="X6" s="45">
        <f>SUM(U6:W6)</f>
        <v>16</v>
      </c>
      <c r="Y6" s="45">
        <v>5</v>
      </c>
      <c r="Z6" s="45">
        <v>4</v>
      </c>
      <c r="AA6" s="45">
        <v>7</v>
      </c>
      <c r="AB6" s="45">
        <f>SUM(Y6:AA6)</f>
        <v>16</v>
      </c>
      <c r="AC6" s="45">
        <v>5</v>
      </c>
      <c r="AD6" s="45">
        <v>4</v>
      </c>
      <c r="AE6" s="45">
        <v>7</v>
      </c>
      <c r="AF6" s="45">
        <f>SUM(AC6:AE6)</f>
        <v>16</v>
      </c>
      <c r="AG6" s="45">
        <v>5</v>
      </c>
      <c r="AH6" s="45">
        <v>4</v>
      </c>
      <c r="AI6" s="45">
        <v>7</v>
      </c>
      <c r="AJ6" s="45">
        <f>SUM(AG6:AI6)</f>
        <v>16</v>
      </c>
      <c r="AK6" s="45">
        <v>5</v>
      </c>
      <c r="AL6" s="45">
        <v>4</v>
      </c>
      <c r="AM6" s="45">
        <v>7</v>
      </c>
      <c r="AN6" s="45">
        <f>SUM(AK6:AM6)</f>
        <v>16</v>
      </c>
      <c r="AO6" s="45">
        <v>5</v>
      </c>
      <c r="AP6" s="45">
        <v>4</v>
      </c>
      <c r="AQ6" s="45">
        <v>7</v>
      </c>
      <c r="AR6" s="45">
        <f>SUM(AO6:AQ6)</f>
        <v>16</v>
      </c>
      <c r="AS6" s="45">
        <v>5</v>
      </c>
      <c r="AT6" s="45">
        <v>4</v>
      </c>
      <c r="AU6" s="45">
        <v>7</v>
      </c>
      <c r="AV6" s="45">
        <f>SUM(AS6:AU6)</f>
        <v>16</v>
      </c>
      <c r="AW6" s="45">
        <v>5</v>
      </c>
      <c r="AX6" s="45">
        <v>4</v>
      </c>
      <c r="AY6" s="45">
        <v>7</v>
      </c>
      <c r="AZ6" s="45">
        <f>SUM(AW6:AY6)</f>
        <v>16</v>
      </c>
      <c r="BA6" s="176"/>
      <c r="BB6" s="184"/>
      <c r="BC6" s="184"/>
      <c r="BD6" s="38">
        <f>E6+I6+M6+Q6+U6+Y6+AC6+AG6+AK6+AO6+AS6+AW6</f>
        <v>60</v>
      </c>
      <c r="BE6" s="38">
        <f t="shared" ref="BE6:BF6" si="0">F6+J6+N6+R6+V6+Z6+AD6+AH6+AL6+AP6+AT6+AX6</f>
        <v>48</v>
      </c>
      <c r="BF6" s="38">
        <f t="shared" si="0"/>
        <v>84</v>
      </c>
    </row>
    <row r="7" spans="1:58" ht="45" customHeight="1">
      <c r="A7" s="204"/>
      <c r="B7" s="204"/>
      <c r="C7" s="41" t="s">
        <v>59</v>
      </c>
      <c r="D7" s="46" t="s">
        <v>60</v>
      </c>
      <c r="E7" s="204" t="s">
        <v>40</v>
      </c>
      <c r="F7" s="204"/>
      <c r="G7" s="204"/>
      <c r="H7" s="204"/>
      <c r="I7" s="204" t="s">
        <v>41</v>
      </c>
      <c r="J7" s="204"/>
      <c r="K7" s="204"/>
      <c r="L7" s="204"/>
      <c r="M7" s="204" t="s">
        <v>42</v>
      </c>
      <c r="N7" s="204"/>
      <c r="O7" s="204"/>
      <c r="P7" s="204"/>
      <c r="Q7" s="204" t="s">
        <v>43</v>
      </c>
      <c r="R7" s="204"/>
      <c r="S7" s="204"/>
      <c r="T7" s="204"/>
      <c r="U7" s="204" t="s">
        <v>44</v>
      </c>
      <c r="V7" s="204"/>
      <c r="W7" s="204"/>
      <c r="X7" s="204"/>
      <c r="Y7" s="204" t="s">
        <v>45</v>
      </c>
      <c r="Z7" s="204"/>
      <c r="AA7" s="204"/>
      <c r="AB7" s="204"/>
      <c r="AC7" s="204" t="s">
        <v>46</v>
      </c>
      <c r="AD7" s="204"/>
      <c r="AE7" s="204"/>
      <c r="AF7" s="204"/>
      <c r="AG7" s="204" t="s">
        <v>47</v>
      </c>
      <c r="AH7" s="204"/>
      <c r="AI7" s="204"/>
      <c r="AJ7" s="204"/>
      <c r="AK7" s="204" t="s">
        <v>48</v>
      </c>
      <c r="AL7" s="204"/>
      <c r="AM7" s="204"/>
      <c r="AN7" s="204"/>
      <c r="AO7" s="204" t="s">
        <v>49</v>
      </c>
      <c r="AP7" s="204"/>
      <c r="AQ7" s="204"/>
      <c r="AR7" s="204"/>
      <c r="AS7" s="204" t="s">
        <v>50</v>
      </c>
      <c r="AT7" s="204"/>
      <c r="AU7" s="204"/>
      <c r="AV7" s="204"/>
      <c r="AW7" s="204" t="s">
        <v>51</v>
      </c>
      <c r="AX7" s="204"/>
      <c r="AY7" s="204"/>
      <c r="AZ7" s="204"/>
      <c r="BA7" s="176"/>
      <c r="BB7" s="184"/>
      <c r="BC7" s="184"/>
    </row>
    <row r="8" spans="1:58" ht="62.25" customHeight="1">
      <c r="A8" s="204"/>
      <c r="B8" s="204"/>
      <c r="C8" s="41" t="s">
        <v>52</v>
      </c>
      <c r="D8" s="47" t="s">
        <v>79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76"/>
      <c r="BB8" s="184"/>
      <c r="BC8" s="184"/>
    </row>
    <row r="9" spans="1:58" ht="89.25" customHeight="1">
      <c r="A9" s="204"/>
      <c r="B9" s="204"/>
      <c r="C9" s="41" t="s">
        <v>53</v>
      </c>
      <c r="D9" s="47" t="s">
        <v>236</v>
      </c>
      <c r="E9" s="48">
        <f>0.01*E6/4</f>
        <v>1.2500000000000001E-2</v>
      </c>
      <c r="F9" s="48">
        <f>0.02*F6/4</f>
        <v>0.02</v>
      </c>
      <c r="G9" s="48">
        <f>0.03*G6/4</f>
        <v>5.2499999999999998E-2</v>
      </c>
      <c r="H9" s="48">
        <f>E9+F9+G9</f>
        <v>8.5000000000000006E-2</v>
      </c>
      <c r="I9" s="48">
        <f>0.01*I6/4</f>
        <v>1.2500000000000001E-2</v>
      </c>
      <c r="J9" s="48">
        <f>0.02*J6/4</f>
        <v>0.02</v>
      </c>
      <c r="K9" s="48">
        <f>0.03*K6/4</f>
        <v>5.2499999999999998E-2</v>
      </c>
      <c r="L9" s="48">
        <f>I9+J9+K9</f>
        <v>8.5000000000000006E-2</v>
      </c>
      <c r="M9" s="48">
        <f>0.01*M6/4</f>
        <v>1.2500000000000001E-2</v>
      </c>
      <c r="N9" s="48">
        <f>0.02*N6/4</f>
        <v>0.02</v>
      </c>
      <c r="O9" s="48">
        <f>0.03*O6/4</f>
        <v>5.2499999999999998E-2</v>
      </c>
      <c r="P9" s="48">
        <f>M9+N9+O9</f>
        <v>8.5000000000000006E-2</v>
      </c>
      <c r="Q9" s="48">
        <f>0.01*Q6/4</f>
        <v>1.2500000000000001E-2</v>
      </c>
      <c r="R9" s="48">
        <f>0.02*R6/4</f>
        <v>0.02</v>
      </c>
      <c r="S9" s="48">
        <f>0.03*S6/4</f>
        <v>5.2499999999999998E-2</v>
      </c>
      <c r="T9" s="48">
        <f>Q9+R9+S9</f>
        <v>8.5000000000000006E-2</v>
      </c>
      <c r="U9" s="48">
        <f>0.01*U6/4</f>
        <v>1.2500000000000001E-2</v>
      </c>
      <c r="V9" s="48">
        <f>0.02*V6/4</f>
        <v>0.02</v>
      </c>
      <c r="W9" s="48">
        <f>0.03*W6/4</f>
        <v>5.2499999999999998E-2</v>
      </c>
      <c r="X9" s="48">
        <f>U9+V9+W9</f>
        <v>8.5000000000000006E-2</v>
      </c>
      <c r="Y9" s="48">
        <f>0.01*Y6/4</f>
        <v>1.2500000000000001E-2</v>
      </c>
      <c r="Z9" s="48">
        <f>0.02*Z6/4</f>
        <v>0.02</v>
      </c>
      <c r="AA9" s="48">
        <f>0.03*AA6/4</f>
        <v>5.2499999999999998E-2</v>
      </c>
      <c r="AB9" s="48">
        <f>Y9+Z9+AA9</f>
        <v>8.5000000000000006E-2</v>
      </c>
      <c r="AC9" s="48">
        <f>0.01*AC6/4</f>
        <v>1.2500000000000001E-2</v>
      </c>
      <c r="AD9" s="48">
        <f>0.02*AD6/4</f>
        <v>0.02</v>
      </c>
      <c r="AE9" s="48">
        <f>0.03*AE6/4</f>
        <v>5.2499999999999998E-2</v>
      </c>
      <c r="AF9" s="48">
        <f>AC9+AD9+AE9</f>
        <v>8.5000000000000006E-2</v>
      </c>
      <c r="AG9" s="48">
        <f>0.01*AG6/4</f>
        <v>1.2500000000000001E-2</v>
      </c>
      <c r="AH9" s="48">
        <f>0.02*AH6/4</f>
        <v>0.02</v>
      </c>
      <c r="AI9" s="48">
        <f>0.03*AI6/4</f>
        <v>5.2499999999999998E-2</v>
      </c>
      <c r="AJ9" s="48">
        <f>AG9+AH9+AI9</f>
        <v>8.5000000000000006E-2</v>
      </c>
      <c r="AK9" s="48">
        <f>0.01*AK6/4</f>
        <v>1.2500000000000001E-2</v>
      </c>
      <c r="AL9" s="48">
        <f>0.02*AL6/4</f>
        <v>0.02</v>
      </c>
      <c r="AM9" s="48">
        <f>0.03*AM6/4</f>
        <v>5.2499999999999998E-2</v>
      </c>
      <c r="AN9" s="48">
        <f>AK9+AL9+AM9</f>
        <v>8.5000000000000006E-2</v>
      </c>
      <c r="AO9" s="48">
        <f>0.01*AO6/4</f>
        <v>1.2500000000000001E-2</v>
      </c>
      <c r="AP9" s="48">
        <f>0.02*AP6/4</f>
        <v>0.02</v>
      </c>
      <c r="AQ9" s="48">
        <f>0.03*AQ6/4</f>
        <v>5.2499999999999998E-2</v>
      </c>
      <c r="AR9" s="48">
        <f>AO9+AP9+AQ9</f>
        <v>8.5000000000000006E-2</v>
      </c>
      <c r="AS9" s="48">
        <f>0.01*AS6/4</f>
        <v>1.2500000000000001E-2</v>
      </c>
      <c r="AT9" s="48">
        <f>0.02*AT6/4</f>
        <v>0.02</v>
      </c>
      <c r="AU9" s="48">
        <f>0.03*AU6/4</f>
        <v>5.2499999999999998E-2</v>
      </c>
      <c r="AV9" s="48">
        <f>AS9+AT9+AU9</f>
        <v>8.5000000000000006E-2</v>
      </c>
      <c r="AW9" s="48">
        <f>0.01*AW6/4</f>
        <v>1.2500000000000001E-2</v>
      </c>
      <c r="AX9" s="48">
        <f>0.02*AX6/4</f>
        <v>0.02</v>
      </c>
      <c r="AY9" s="48">
        <f>0.03*AY6/4</f>
        <v>5.2499999999999998E-2</v>
      </c>
      <c r="AZ9" s="48">
        <f>AW9+AX9+AY9</f>
        <v>8.5000000000000006E-2</v>
      </c>
      <c r="BA9" s="177"/>
      <c r="BB9" s="184"/>
      <c r="BC9" s="184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workbookViewId="0">
      <selection activeCell="E9" sqref="E9:AZ9"/>
    </sheetView>
  </sheetViews>
  <sheetFormatPr defaultColWidth="9" defaultRowHeight="12"/>
  <cols>
    <col min="1" max="1" width="7" style="14" customWidth="1"/>
    <col min="2" max="2" width="6.21875" style="14" customWidth="1"/>
    <col min="3" max="3" width="12.21875" style="14" customWidth="1"/>
    <col min="4" max="4" width="10.77734375" style="14" customWidth="1"/>
    <col min="5" max="5" width="11.88671875" style="14" customWidth="1"/>
    <col min="6" max="13" width="10.77734375" style="14" customWidth="1"/>
    <col min="14" max="14" width="10" style="14" customWidth="1"/>
    <col min="15" max="15" width="13.6640625" style="14" customWidth="1"/>
    <col min="16" max="256" width="10" style="14" customWidth="1"/>
    <col min="257" max="16384" width="9" style="14"/>
  </cols>
  <sheetData>
    <row r="1" spans="1:13" ht="15.6">
      <c r="A1" s="222" t="s">
        <v>237</v>
      </c>
      <c r="B1" s="222"/>
    </row>
    <row r="2" spans="1:13" ht="35.1" customHeight="1">
      <c r="A2" s="162" t="s">
        <v>238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35.1" customHeight="1">
      <c r="A3" s="16"/>
      <c r="B3" s="16"/>
      <c r="C3" s="16"/>
      <c r="D3" s="16"/>
      <c r="E3" s="16"/>
      <c r="F3" s="16"/>
      <c r="G3" s="17"/>
      <c r="H3" s="163" t="s">
        <v>2</v>
      </c>
      <c r="I3" s="163"/>
      <c r="J3" s="16"/>
      <c r="K3" s="163" t="s">
        <v>3</v>
      </c>
      <c r="L3" s="163"/>
      <c r="M3" s="16"/>
    </row>
    <row r="4" spans="1:13" ht="37.5" customHeight="1">
      <c r="A4" s="226" t="s">
        <v>4</v>
      </c>
      <c r="B4" s="226" t="s">
        <v>5</v>
      </c>
      <c r="C4" s="226" t="s">
        <v>18</v>
      </c>
      <c r="D4" s="226" t="s">
        <v>55</v>
      </c>
      <c r="E4" s="226" t="s">
        <v>57</v>
      </c>
      <c r="F4" s="226" t="s">
        <v>239</v>
      </c>
      <c r="G4" s="226" t="s">
        <v>240</v>
      </c>
      <c r="H4" s="226" t="s">
        <v>241</v>
      </c>
      <c r="I4" s="223" t="s">
        <v>242</v>
      </c>
      <c r="J4" s="224"/>
      <c r="K4" s="225"/>
      <c r="L4" s="229" t="s">
        <v>33</v>
      </c>
      <c r="M4" s="164" t="s">
        <v>34</v>
      </c>
    </row>
    <row r="5" spans="1:13" ht="39.9" customHeight="1">
      <c r="A5" s="227"/>
      <c r="B5" s="227"/>
      <c r="C5" s="228"/>
      <c r="D5" s="228"/>
      <c r="E5" s="228"/>
      <c r="F5" s="228"/>
      <c r="G5" s="228"/>
      <c r="H5" s="228"/>
      <c r="I5" s="20" t="s">
        <v>36</v>
      </c>
      <c r="J5" s="20" t="s">
        <v>37</v>
      </c>
      <c r="K5" s="20" t="s">
        <v>38</v>
      </c>
      <c r="L5" s="226"/>
      <c r="M5" s="164"/>
    </row>
    <row r="6" spans="1:13" ht="27" customHeight="1">
      <c r="A6" s="18">
        <v>1</v>
      </c>
      <c r="B6" s="19" t="s">
        <v>243</v>
      </c>
      <c r="C6" s="20" t="s">
        <v>87</v>
      </c>
      <c r="D6" s="20" t="s">
        <v>88</v>
      </c>
      <c r="E6" s="20">
        <v>15944159900</v>
      </c>
      <c r="F6" s="18">
        <v>29</v>
      </c>
      <c r="G6" s="18">
        <v>29</v>
      </c>
      <c r="H6" s="18">
        <v>12</v>
      </c>
      <c r="I6" s="18">
        <v>12</v>
      </c>
      <c r="J6" s="18">
        <v>60</v>
      </c>
      <c r="K6" s="18">
        <v>72</v>
      </c>
      <c r="L6" s="18">
        <f>M6*2</f>
        <v>1.74</v>
      </c>
      <c r="M6" s="18">
        <v>0.87</v>
      </c>
    </row>
    <row r="7" spans="1:13" ht="27" customHeight="1">
      <c r="A7" s="21">
        <v>2</v>
      </c>
      <c r="B7" s="19" t="s">
        <v>243</v>
      </c>
      <c r="C7" s="22" t="s">
        <v>244</v>
      </c>
      <c r="D7" s="22" t="s">
        <v>56</v>
      </c>
      <c r="E7" s="22">
        <v>13578961678</v>
      </c>
      <c r="F7" s="21">
        <v>50</v>
      </c>
      <c r="G7" s="21">
        <v>40</v>
      </c>
      <c r="H7" s="21">
        <v>6</v>
      </c>
      <c r="I7" s="21">
        <v>48</v>
      </c>
      <c r="J7" s="21">
        <v>24</v>
      </c>
      <c r="K7" s="21">
        <v>0</v>
      </c>
      <c r="L7" s="18">
        <f t="shared" ref="L7:L29" si="0">M7*2</f>
        <v>0.48</v>
      </c>
      <c r="M7" s="32">
        <v>0.24</v>
      </c>
    </row>
    <row r="8" spans="1:13" ht="27" customHeight="1">
      <c r="A8" s="18">
        <v>3</v>
      </c>
      <c r="B8" s="19" t="s">
        <v>243</v>
      </c>
      <c r="C8" s="23" t="s">
        <v>245</v>
      </c>
      <c r="D8" s="23" t="s">
        <v>65</v>
      </c>
      <c r="E8" s="23">
        <v>15944156388</v>
      </c>
      <c r="F8" s="24">
        <v>41</v>
      </c>
      <c r="G8" s="24">
        <v>36</v>
      </c>
      <c r="H8" s="24">
        <v>6</v>
      </c>
      <c r="I8" s="24">
        <v>36</v>
      </c>
      <c r="J8" s="24">
        <v>12</v>
      </c>
      <c r="K8" s="24">
        <v>24</v>
      </c>
      <c r="L8" s="18">
        <f t="shared" si="0"/>
        <v>0.66</v>
      </c>
      <c r="M8" s="33">
        <v>0.33</v>
      </c>
    </row>
    <row r="9" spans="1:13" ht="27" customHeight="1">
      <c r="A9" s="21">
        <v>4</v>
      </c>
      <c r="B9" s="19" t="s">
        <v>243</v>
      </c>
      <c r="C9" s="20" t="s">
        <v>246</v>
      </c>
      <c r="D9" s="18" t="s">
        <v>72</v>
      </c>
      <c r="E9" s="18">
        <v>13804391698</v>
      </c>
      <c r="F9" s="18">
        <v>65</v>
      </c>
      <c r="G9" s="18">
        <v>30</v>
      </c>
      <c r="H9" s="18">
        <v>22</v>
      </c>
      <c r="I9" s="18">
        <v>72</v>
      </c>
      <c r="J9" s="18">
        <v>120</v>
      </c>
      <c r="K9" s="18">
        <v>72</v>
      </c>
      <c r="L9" s="18">
        <f t="shared" si="0"/>
        <v>2.64</v>
      </c>
      <c r="M9" s="34">
        <v>1.32</v>
      </c>
    </row>
    <row r="10" spans="1:13" ht="27" customHeight="1">
      <c r="A10" s="18">
        <v>5</v>
      </c>
      <c r="B10" s="19" t="s">
        <v>243</v>
      </c>
      <c r="C10" s="20" t="s">
        <v>129</v>
      </c>
      <c r="D10" s="18" t="s">
        <v>131</v>
      </c>
      <c r="E10" s="18">
        <v>15804491799</v>
      </c>
      <c r="F10" s="18">
        <v>35</v>
      </c>
      <c r="G10" s="18">
        <v>35</v>
      </c>
      <c r="H10" s="18">
        <v>24</v>
      </c>
      <c r="I10" s="18">
        <v>189</v>
      </c>
      <c r="J10" s="18">
        <v>36</v>
      </c>
      <c r="K10" s="18">
        <v>63</v>
      </c>
      <c r="L10" s="18">
        <f t="shared" si="0"/>
        <v>2.25</v>
      </c>
      <c r="M10" s="35">
        <v>1.125</v>
      </c>
    </row>
    <row r="11" spans="1:13" ht="27" customHeight="1">
      <c r="A11" s="21">
        <v>6</v>
      </c>
      <c r="B11" s="19" t="s">
        <v>243</v>
      </c>
      <c r="C11" s="20" t="s">
        <v>247</v>
      </c>
      <c r="D11" s="20" t="s">
        <v>83</v>
      </c>
      <c r="E11" s="20">
        <v>13756608966</v>
      </c>
      <c r="F11" s="20">
        <v>23</v>
      </c>
      <c r="G11" s="18">
        <v>23</v>
      </c>
      <c r="H11" s="20">
        <v>4</v>
      </c>
      <c r="I11" s="18">
        <v>24</v>
      </c>
      <c r="J11" s="20">
        <v>24</v>
      </c>
      <c r="K11" s="18">
        <v>0</v>
      </c>
      <c r="L11" s="18">
        <f t="shared" si="0"/>
        <v>0.36</v>
      </c>
      <c r="M11" s="34">
        <v>0.18</v>
      </c>
    </row>
    <row r="12" spans="1:13" ht="27" customHeight="1">
      <c r="A12" s="18">
        <v>7</v>
      </c>
      <c r="B12" s="19" t="s">
        <v>243</v>
      </c>
      <c r="C12" s="20" t="s">
        <v>90</v>
      </c>
      <c r="D12" s="20" t="s">
        <v>91</v>
      </c>
      <c r="E12" s="20">
        <v>18643136676</v>
      </c>
      <c r="F12" s="20">
        <v>77</v>
      </c>
      <c r="G12" s="18">
        <v>53</v>
      </c>
      <c r="H12" s="20">
        <v>4</v>
      </c>
      <c r="I12" s="18">
        <v>12</v>
      </c>
      <c r="J12" s="20">
        <v>24</v>
      </c>
      <c r="K12" s="18">
        <v>12</v>
      </c>
      <c r="L12" s="18">
        <f t="shared" si="0"/>
        <v>0.48</v>
      </c>
      <c r="M12" s="34">
        <v>0.24</v>
      </c>
    </row>
    <row r="13" spans="1:13" ht="27" customHeight="1">
      <c r="A13" s="21">
        <v>8</v>
      </c>
      <c r="B13" s="19" t="s">
        <v>243</v>
      </c>
      <c r="C13" s="20" t="s">
        <v>248</v>
      </c>
      <c r="D13" s="20" t="s">
        <v>96</v>
      </c>
      <c r="E13" s="20">
        <v>18843126368</v>
      </c>
      <c r="F13" s="20">
        <v>15</v>
      </c>
      <c r="G13" s="20">
        <v>12</v>
      </c>
      <c r="H13" s="20">
        <v>4</v>
      </c>
      <c r="I13" s="20">
        <v>0</v>
      </c>
      <c r="J13" s="20">
        <v>12</v>
      </c>
      <c r="K13" s="20">
        <v>36</v>
      </c>
      <c r="L13" s="18">
        <f t="shared" si="0"/>
        <v>0.66</v>
      </c>
      <c r="M13" s="34">
        <v>0.33</v>
      </c>
    </row>
    <row r="14" spans="1:13" ht="27" customHeight="1">
      <c r="A14" s="18">
        <v>9</v>
      </c>
      <c r="B14" s="19" t="s">
        <v>243</v>
      </c>
      <c r="C14" s="20" t="s">
        <v>102</v>
      </c>
      <c r="D14" s="20" t="s">
        <v>104</v>
      </c>
      <c r="E14" s="20">
        <v>13630536557</v>
      </c>
      <c r="F14" s="20">
        <v>30</v>
      </c>
      <c r="G14" s="20">
        <v>30</v>
      </c>
      <c r="H14" s="20">
        <v>19</v>
      </c>
      <c r="I14" s="20">
        <v>144</v>
      </c>
      <c r="J14" s="20">
        <v>84</v>
      </c>
      <c r="K14" s="20">
        <v>132</v>
      </c>
      <c r="L14" s="18">
        <f t="shared" si="0"/>
        <v>2.4</v>
      </c>
      <c r="M14" s="34">
        <v>1.2</v>
      </c>
    </row>
    <row r="15" spans="1:13" ht="27" customHeight="1">
      <c r="A15" s="21">
        <v>10</v>
      </c>
      <c r="B15" s="19" t="s">
        <v>243</v>
      </c>
      <c r="C15" s="20" t="s">
        <v>116</v>
      </c>
      <c r="D15" s="20" t="s">
        <v>249</v>
      </c>
      <c r="E15" s="20">
        <v>13756679696</v>
      </c>
      <c r="F15" s="20">
        <v>78</v>
      </c>
      <c r="G15" s="20">
        <v>60</v>
      </c>
      <c r="H15" s="20">
        <v>20</v>
      </c>
      <c r="I15" s="20">
        <v>53</v>
      </c>
      <c r="J15" s="20">
        <v>84</v>
      </c>
      <c r="K15" s="20">
        <v>80</v>
      </c>
      <c r="L15" s="18">
        <f t="shared" si="0"/>
        <v>2.3050000000000002</v>
      </c>
      <c r="M15" s="34">
        <v>1.1525000000000001</v>
      </c>
    </row>
    <row r="16" spans="1:13" ht="27" customHeight="1">
      <c r="A16" s="18">
        <v>11</v>
      </c>
      <c r="B16" s="19" t="s">
        <v>243</v>
      </c>
      <c r="C16" s="4" t="s">
        <v>250</v>
      </c>
      <c r="D16" s="4" t="s">
        <v>124</v>
      </c>
      <c r="E16" s="4">
        <v>15526850988</v>
      </c>
      <c r="F16" s="25">
        <v>221</v>
      </c>
      <c r="G16" s="25">
        <v>73</v>
      </c>
      <c r="H16" s="25">
        <v>22</v>
      </c>
      <c r="I16" s="25">
        <v>96</v>
      </c>
      <c r="J16" s="25">
        <v>60</v>
      </c>
      <c r="K16" s="25">
        <v>108</v>
      </c>
      <c r="L16" s="18">
        <f t="shared" si="0"/>
        <v>2.46</v>
      </c>
      <c r="M16" s="25">
        <v>1.23</v>
      </c>
    </row>
    <row r="17" spans="1:13" ht="27" customHeight="1">
      <c r="A17" s="21">
        <v>12</v>
      </c>
      <c r="B17" s="19" t="s">
        <v>243</v>
      </c>
      <c r="C17" s="26" t="s">
        <v>135</v>
      </c>
      <c r="D17" s="26" t="s">
        <v>137</v>
      </c>
      <c r="E17" s="26">
        <v>13844918930</v>
      </c>
      <c r="F17" s="18">
        <v>30</v>
      </c>
      <c r="G17" s="18">
        <v>30</v>
      </c>
      <c r="H17" s="18">
        <v>15</v>
      </c>
      <c r="I17" s="18">
        <v>12</v>
      </c>
      <c r="J17" s="18">
        <v>72</v>
      </c>
      <c r="K17" s="18">
        <v>85</v>
      </c>
      <c r="L17" s="18">
        <f t="shared" si="0"/>
        <v>2.0550000000000002</v>
      </c>
      <c r="M17" s="36">
        <v>1.0275000000000001</v>
      </c>
    </row>
    <row r="18" spans="1:13" ht="27" customHeight="1">
      <c r="A18" s="18">
        <v>13</v>
      </c>
      <c r="B18" s="19" t="s">
        <v>243</v>
      </c>
      <c r="C18" s="7" t="s">
        <v>146</v>
      </c>
      <c r="D18" s="7" t="s">
        <v>147</v>
      </c>
      <c r="E18" s="27">
        <v>13159657038</v>
      </c>
      <c r="F18" s="27">
        <v>135</v>
      </c>
      <c r="G18" s="27">
        <v>90</v>
      </c>
      <c r="H18" s="27">
        <v>2</v>
      </c>
      <c r="I18" s="27">
        <v>24</v>
      </c>
      <c r="J18" s="27">
        <v>0</v>
      </c>
      <c r="K18" s="27">
        <v>0</v>
      </c>
      <c r="L18" s="18">
        <f t="shared" si="0"/>
        <v>0.12</v>
      </c>
      <c r="M18" s="36">
        <v>0.06</v>
      </c>
    </row>
    <row r="19" spans="1:13" ht="27" customHeight="1">
      <c r="A19" s="21">
        <v>14</v>
      </c>
      <c r="B19" s="19" t="s">
        <v>243</v>
      </c>
      <c r="C19" s="26" t="s">
        <v>251</v>
      </c>
      <c r="D19" s="27" t="s">
        <v>150</v>
      </c>
      <c r="E19" s="27">
        <v>13500816855</v>
      </c>
      <c r="F19" s="27">
        <v>43</v>
      </c>
      <c r="G19" s="27">
        <v>33</v>
      </c>
      <c r="H19" s="27">
        <v>9</v>
      </c>
      <c r="I19" s="27">
        <v>21</v>
      </c>
      <c r="J19" s="27">
        <v>37</v>
      </c>
      <c r="K19" s="27">
        <v>0</v>
      </c>
      <c r="L19" s="18">
        <f t="shared" si="0"/>
        <v>0.47499999999999998</v>
      </c>
      <c r="M19" s="36">
        <v>0.23749999999999999</v>
      </c>
    </row>
    <row r="20" spans="1:13" ht="27" customHeight="1">
      <c r="A20" s="18">
        <v>15</v>
      </c>
      <c r="B20" s="19" t="s">
        <v>243</v>
      </c>
      <c r="C20" s="26" t="s">
        <v>252</v>
      </c>
      <c r="D20" s="26" t="s">
        <v>156</v>
      </c>
      <c r="E20" s="26">
        <v>18243134313</v>
      </c>
      <c r="F20" s="18">
        <v>30</v>
      </c>
      <c r="G20" s="18">
        <v>30</v>
      </c>
      <c r="H20" s="18">
        <v>5</v>
      </c>
      <c r="I20" s="18">
        <v>60</v>
      </c>
      <c r="J20" s="18"/>
      <c r="K20" s="18"/>
      <c r="L20" s="18">
        <f t="shared" si="0"/>
        <v>0.3</v>
      </c>
      <c r="M20" s="36">
        <v>0.15</v>
      </c>
    </row>
    <row r="21" spans="1:13" ht="27" customHeight="1">
      <c r="A21" s="21">
        <v>16</v>
      </c>
      <c r="B21" s="19" t="s">
        <v>243</v>
      </c>
      <c r="C21" s="26" t="s">
        <v>253</v>
      </c>
      <c r="D21" s="26" t="s">
        <v>162</v>
      </c>
      <c r="E21" s="26">
        <v>13756376968</v>
      </c>
      <c r="F21" s="18">
        <v>95</v>
      </c>
      <c r="G21" s="18">
        <v>56</v>
      </c>
      <c r="H21" s="18">
        <v>8</v>
      </c>
      <c r="I21" s="18">
        <v>41</v>
      </c>
      <c r="J21" s="18">
        <v>36</v>
      </c>
      <c r="K21" s="18">
        <v>12</v>
      </c>
      <c r="L21" s="18">
        <f t="shared" si="0"/>
        <v>0.745</v>
      </c>
      <c r="M21" s="36">
        <v>0.3725</v>
      </c>
    </row>
    <row r="22" spans="1:13" ht="27" customHeight="1">
      <c r="A22" s="18">
        <v>17</v>
      </c>
      <c r="B22" s="19" t="s">
        <v>243</v>
      </c>
      <c r="C22" s="28" t="s">
        <v>254</v>
      </c>
      <c r="D22" s="28" t="s">
        <v>169</v>
      </c>
      <c r="E22" s="28">
        <v>15948263256</v>
      </c>
      <c r="F22" s="28">
        <v>15</v>
      </c>
      <c r="G22" s="28">
        <v>15</v>
      </c>
      <c r="H22" s="28">
        <v>1</v>
      </c>
      <c r="I22" s="28">
        <v>12</v>
      </c>
      <c r="J22" s="28">
        <v>0</v>
      </c>
      <c r="K22" s="28">
        <v>0</v>
      </c>
      <c r="L22" s="28">
        <f t="shared" si="0"/>
        <v>0.12</v>
      </c>
      <c r="M22" s="37">
        <v>0.06</v>
      </c>
    </row>
    <row r="23" spans="1:13" ht="27" customHeight="1">
      <c r="A23" s="21">
        <v>18</v>
      </c>
      <c r="B23" s="19" t="s">
        <v>243</v>
      </c>
      <c r="C23" s="26" t="s">
        <v>179</v>
      </c>
      <c r="D23" s="26" t="s">
        <v>180</v>
      </c>
      <c r="E23" s="26">
        <v>13624410688</v>
      </c>
      <c r="F23" s="18">
        <v>45</v>
      </c>
      <c r="G23" s="18">
        <v>20</v>
      </c>
      <c r="H23" s="18">
        <v>4</v>
      </c>
      <c r="I23" s="18">
        <v>0</v>
      </c>
      <c r="J23" s="18">
        <v>48</v>
      </c>
      <c r="K23" s="18">
        <v>0</v>
      </c>
      <c r="L23" s="18">
        <f t="shared" si="0"/>
        <v>0.48</v>
      </c>
      <c r="M23" s="36">
        <v>0.24</v>
      </c>
    </row>
    <row r="24" spans="1:13" ht="27" customHeight="1">
      <c r="A24" s="18">
        <v>19</v>
      </c>
      <c r="B24" s="19" t="s">
        <v>243</v>
      </c>
      <c r="C24" s="26" t="s">
        <v>255</v>
      </c>
      <c r="D24" s="26" t="s">
        <v>187</v>
      </c>
      <c r="E24" s="26">
        <v>13578806603</v>
      </c>
      <c r="F24" s="18">
        <v>91</v>
      </c>
      <c r="G24" s="18">
        <v>47</v>
      </c>
      <c r="H24" s="18">
        <v>6</v>
      </c>
      <c r="I24" s="18">
        <v>48</v>
      </c>
      <c r="J24" s="18">
        <v>12</v>
      </c>
      <c r="K24" s="18">
        <v>12</v>
      </c>
      <c r="L24" s="18">
        <f t="shared" si="0"/>
        <v>0.54</v>
      </c>
      <c r="M24" s="36">
        <v>0.27</v>
      </c>
    </row>
    <row r="25" spans="1:13" ht="27" customHeight="1">
      <c r="A25" s="21">
        <v>20</v>
      </c>
      <c r="B25" s="19" t="s">
        <v>243</v>
      </c>
      <c r="C25" s="26" t="s">
        <v>256</v>
      </c>
      <c r="D25" s="26" t="s">
        <v>193</v>
      </c>
      <c r="E25" s="26">
        <v>13274301158</v>
      </c>
      <c r="F25" s="18">
        <v>35</v>
      </c>
      <c r="G25" s="18">
        <v>447</v>
      </c>
      <c r="H25" s="18">
        <v>5</v>
      </c>
      <c r="I25" s="18">
        <v>36</v>
      </c>
      <c r="J25" s="18">
        <v>12</v>
      </c>
      <c r="K25" s="18">
        <v>12</v>
      </c>
      <c r="L25" s="18">
        <f t="shared" si="0"/>
        <v>0.48</v>
      </c>
      <c r="M25" s="36">
        <v>0.24</v>
      </c>
    </row>
    <row r="26" spans="1:13" ht="27" customHeight="1">
      <c r="A26" s="18">
        <v>21</v>
      </c>
      <c r="B26" s="19" t="s">
        <v>243</v>
      </c>
      <c r="C26" s="26" t="s">
        <v>257</v>
      </c>
      <c r="D26" s="26" t="s">
        <v>201</v>
      </c>
      <c r="E26" s="26">
        <v>13500859318</v>
      </c>
      <c r="F26" s="18">
        <v>50</v>
      </c>
      <c r="G26" s="18">
        <v>48</v>
      </c>
      <c r="H26" s="18">
        <v>8</v>
      </c>
      <c r="I26" s="18">
        <v>32</v>
      </c>
      <c r="J26" s="18">
        <v>24</v>
      </c>
      <c r="K26" s="18">
        <v>0</v>
      </c>
      <c r="L26" s="18">
        <f t="shared" si="0"/>
        <v>0.6</v>
      </c>
      <c r="M26" s="34">
        <v>0.3</v>
      </c>
    </row>
    <row r="27" spans="1:13" ht="27" customHeight="1">
      <c r="A27" s="21">
        <v>22</v>
      </c>
      <c r="B27" s="19" t="s">
        <v>243</v>
      </c>
      <c r="C27" s="20" t="s">
        <v>211</v>
      </c>
      <c r="D27" s="20" t="s">
        <v>213</v>
      </c>
      <c r="E27" s="20">
        <v>15144643333</v>
      </c>
      <c r="F27" s="18">
        <v>47</v>
      </c>
      <c r="G27" s="18">
        <v>10</v>
      </c>
      <c r="H27" s="18">
        <v>1</v>
      </c>
      <c r="I27" s="18">
        <v>12</v>
      </c>
      <c r="J27" s="18">
        <v>0</v>
      </c>
      <c r="K27" s="18">
        <v>0</v>
      </c>
      <c r="L27" s="18">
        <f t="shared" si="0"/>
        <v>0.12</v>
      </c>
      <c r="M27" s="34">
        <v>0.06</v>
      </c>
    </row>
    <row r="28" spans="1:13" ht="27" customHeight="1">
      <c r="A28" s="18">
        <v>23</v>
      </c>
      <c r="B28" s="19" t="s">
        <v>243</v>
      </c>
      <c r="C28" s="26" t="s">
        <v>258</v>
      </c>
      <c r="D28" s="26" t="s">
        <v>219</v>
      </c>
      <c r="E28" s="26">
        <v>13364504806</v>
      </c>
      <c r="F28" s="18">
        <v>21</v>
      </c>
      <c r="G28" s="18">
        <v>21</v>
      </c>
      <c r="H28" s="18">
        <v>6</v>
      </c>
      <c r="I28" s="18">
        <v>36</v>
      </c>
      <c r="J28" s="18">
        <v>36</v>
      </c>
      <c r="K28" s="18">
        <v>0</v>
      </c>
      <c r="L28" s="18">
        <f t="shared" si="0"/>
        <v>0.99</v>
      </c>
      <c r="M28" s="18">
        <v>0.495</v>
      </c>
    </row>
    <row r="29" spans="1:13" ht="27" customHeight="1">
      <c r="A29" s="21">
        <v>24</v>
      </c>
      <c r="B29" s="19" t="s">
        <v>243</v>
      </c>
      <c r="C29" s="20" t="s">
        <v>227</v>
      </c>
      <c r="D29" s="20" t="s">
        <v>228</v>
      </c>
      <c r="E29" s="20">
        <v>1504407000</v>
      </c>
      <c r="F29" s="18">
        <v>51</v>
      </c>
      <c r="G29" s="18">
        <v>47</v>
      </c>
      <c r="H29" s="18">
        <v>23</v>
      </c>
      <c r="I29" s="18">
        <v>34</v>
      </c>
      <c r="J29" s="18">
        <v>98</v>
      </c>
      <c r="K29" s="18">
        <v>77</v>
      </c>
      <c r="L29" s="18">
        <f t="shared" si="0"/>
        <v>2.3050000000000002</v>
      </c>
      <c r="M29" s="34">
        <v>1.1525000000000001</v>
      </c>
    </row>
    <row r="30" spans="1:13">
      <c r="B30" s="29"/>
      <c r="C30" s="29"/>
      <c r="D30" s="29"/>
    </row>
    <row r="31" spans="1:13">
      <c r="B31" s="29"/>
      <c r="C31" s="30"/>
      <c r="D31" s="29"/>
    </row>
    <row r="32" spans="1:13">
      <c r="B32" s="29"/>
      <c r="C32" s="30"/>
      <c r="D32" s="29"/>
    </row>
    <row r="33" spans="2:4">
      <c r="B33" s="29"/>
      <c r="C33" s="30"/>
      <c r="D33" s="29"/>
    </row>
    <row r="34" spans="2:4">
      <c r="B34" s="29"/>
      <c r="C34" s="30"/>
      <c r="D34" s="29"/>
    </row>
    <row r="35" spans="2:4">
      <c r="B35" s="29"/>
      <c r="C35" s="30"/>
      <c r="D35" s="29"/>
    </row>
    <row r="36" spans="2:4">
      <c r="B36" s="29"/>
      <c r="C36" s="30"/>
      <c r="D36" s="29"/>
    </row>
    <row r="37" spans="2:4">
      <c r="B37" s="29"/>
      <c r="C37" s="30"/>
      <c r="D37" s="29"/>
    </row>
    <row r="38" spans="2:4">
      <c r="B38" s="29"/>
      <c r="C38" s="30"/>
      <c r="D38" s="29"/>
    </row>
    <row r="39" spans="2:4">
      <c r="B39" s="29"/>
      <c r="C39" s="30"/>
      <c r="D39" s="29"/>
    </row>
    <row r="40" spans="2:4">
      <c r="B40" s="29"/>
      <c r="C40" s="30"/>
      <c r="D40" s="29"/>
    </row>
    <row r="41" spans="2:4">
      <c r="B41" s="29"/>
      <c r="C41" s="30"/>
      <c r="D41" s="29"/>
    </row>
    <row r="42" spans="2:4">
      <c r="B42" s="29"/>
      <c r="C42" s="30"/>
      <c r="D42" s="29"/>
    </row>
    <row r="43" spans="2:4">
      <c r="B43" s="29"/>
      <c r="C43" s="31"/>
      <c r="D43" s="29"/>
    </row>
    <row r="44" spans="2:4">
      <c r="B44" s="29"/>
      <c r="C44" s="31"/>
      <c r="D44" s="29"/>
    </row>
    <row r="45" spans="2:4">
      <c r="B45" s="29"/>
      <c r="C45" s="29"/>
      <c r="D45" s="29"/>
    </row>
  </sheetData>
  <mergeCells count="15">
    <mergeCell ref="A1:B1"/>
    <mergeCell ref="A2:M2"/>
    <mergeCell ref="H3:I3"/>
    <mergeCell ref="K3:L3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phoneticPr fontId="16" type="noConversion"/>
  <pageMargins left="0.39370078740157499" right="0.39370078740157499" top="0.74803149606299202" bottom="0.74803149606299202" header="0.31496062992126" footer="0.31496062992126"/>
  <pageSetup paperSize="9" fitToWidth="0" fitToHeight="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E9" sqref="E9:AZ9"/>
    </sheetView>
  </sheetViews>
  <sheetFormatPr defaultColWidth="9" defaultRowHeight="14.4"/>
  <cols>
    <col min="1" max="2" width="6.6640625" customWidth="1"/>
    <col min="3" max="3" width="9.44140625" customWidth="1"/>
    <col min="4" max="6" width="6.6640625" customWidth="1"/>
    <col min="7" max="7" width="12.44140625" customWidth="1"/>
    <col min="8" max="18" width="6.6640625" customWidth="1"/>
  </cols>
  <sheetData>
    <row r="1" spans="1:18" ht="17.399999999999999">
      <c r="A1" s="231" t="s">
        <v>259</v>
      </c>
      <c r="B1" s="23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2.2">
      <c r="A2" s="232" t="s">
        <v>260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</row>
    <row r="3" spans="1:18" ht="22.2">
      <c r="A3" s="2"/>
      <c r="B3" s="3"/>
      <c r="C3" s="3"/>
      <c r="D3" s="3"/>
      <c r="E3" s="3"/>
      <c r="F3" s="3"/>
      <c r="G3" s="3"/>
      <c r="H3" s="234" t="s">
        <v>2</v>
      </c>
      <c r="I3" s="234"/>
      <c r="J3" s="234"/>
      <c r="K3" s="234"/>
      <c r="L3" s="234"/>
      <c r="M3" s="3"/>
      <c r="N3" s="3"/>
      <c r="O3" s="234" t="s">
        <v>3</v>
      </c>
      <c r="P3" s="234"/>
      <c r="Q3" s="234"/>
      <c r="R3" s="3"/>
    </row>
    <row r="4" spans="1:18" ht="30" customHeight="1">
      <c r="A4" s="235" t="s">
        <v>4</v>
      </c>
      <c r="B4" s="235" t="s">
        <v>5</v>
      </c>
      <c r="C4" s="230" t="s">
        <v>18</v>
      </c>
      <c r="D4" s="230" t="s">
        <v>55</v>
      </c>
      <c r="E4" s="230" t="s">
        <v>261</v>
      </c>
      <c r="F4" s="230" t="s">
        <v>262</v>
      </c>
      <c r="G4" s="230" t="s">
        <v>263</v>
      </c>
      <c r="H4" s="230" t="s">
        <v>264</v>
      </c>
      <c r="I4" s="230" t="s">
        <v>265</v>
      </c>
      <c r="J4" s="230" t="s">
        <v>266</v>
      </c>
      <c r="K4" s="235" t="s">
        <v>267</v>
      </c>
      <c r="L4" s="235"/>
      <c r="M4" s="235"/>
      <c r="N4" s="235"/>
      <c r="O4" s="235"/>
      <c r="P4" s="230" t="s">
        <v>268</v>
      </c>
      <c r="Q4" s="230" t="s">
        <v>33</v>
      </c>
      <c r="R4" s="230" t="s">
        <v>34</v>
      </c>
    </row>
    <row r="5" spans="1:18" ht="30" customHeight="1">
      <c r="A5" s="235"/>
      <c r="B5" s="235"/>
      <c r="C5" s="230"/>
      <c r="D5" s="230"/>
      <c r="E5" s="230"/>
      <c r="F5" s="230"/>
      <c r="G5" s="230"/>
      <c r="H5" s="230"/>
      <c r="I5" s="230"/>
      <c r="J5" s="230"/>
      <c r="K5" s="4" t="s">
        <v>269</v>
      </c>
      <c r="L5" s="4" t="s">
        <v>270</v>
      </c>
      <c r="M5" s="4" t="s">
        <v>271</v>
      </c>
      <c r="N5" s="4" t="s">
        <v>272</v>
      </c>
      <c r="O5" s="4" t="s">
        <v>273</v>
      </c>
      <c r="P5" s="230"/>
      <c r="Q5" s="230"/>
      <c r="R5" s="230"/>
    </row>
    <row r="6" spans="1:18" ht="30" customHeight="1">
      <c r="A6" s="5">
        <v>1</v>
      </c>
      <c r="B6" s="6" t="s">
        <v>243</v>
      </c>
      <c r="C6" s="7" t="s">
        <v>223</v>
      </c>
      <c r="D6" s="7" t="s">
        <v>224</v>
      </c>
      <c r="E6" s="7" t="s">
        <v>274</v>
      </c>
      <c r="F6" s="7" t="s">
        <v>275</v>
      </c>
      <c r="G6" s="8">
        <v>42853</v>
      </c>
      <c r="H6" s="9">
        <v>330</v>
      </c>
      <c r="I6" s="9">
        <v>0</v>
      </c>
      <c r="J6" s="9">
        <v>330</v>
      </c>
      <c r="K6" s="7" t="s">
        <v>276</v>
      </c>
      <c r="L6" s="7" t="s">
        <v>276</v>
      </c>
      <c r="M6" s="7" t="s">
        <v>276</v>
      </c>
      <c r="N6" s="7" t="s">
        <v>276</v>
      </c>
      <c r="O6" s="7" t="s">
        <v>276</v>
      </c>
      <c r="P6" s="7">
        <v>10000</v>
      </c>
      <c r="Q6" s="9">
        <v>330</v>
      </c>
      <c r="R6" s="7">
        <v>148.5</v>
      </c>
    </row>
    <row r="7" spans="1:18" ht="30" customHeight="1">
      <c r="A7" s="5">
        <v>2</v>
      </c>
      <c r="B7" s="6" t="s">
        <v>243</v>
      </c>
      <c r="C7" s="7" t="s">
        <v>217</v>
      </c>
      <c r="D7" s="7" t="s">
        <v>219</v>
      </c>
      <c r="E7" s="7" t="s">
        <v>274</v>
      </c>
      <c r="F7" s="7" t="s">
        <v>277</v>
      </c>
      <c r="G7" s="9" t="s">
        <v>221</v>
      </c>
      <c r="H7" s="9">
        <v>21</v>
      </c>
      <c r="I7" s="9">
        <v>0</v>
      </c>
      <c r="J7" s="9">
        <v>21</v>
      </c>
      <c r="K7" s="7" t="s">
        <v>276</v>
      </c>
      <c r="L7" s="7" t="s">
        <v>276</v>
      </c>
      <c r="M7" s="7" t="s">
        <v>276</v>
      </c>
      <c r="N7" s="7" t="s">
        <v>276</v>
      </c>
      <c r="O7" s="7" t="s">
        <v>276</v>
      </c>
      <c r="P7" s="7">
        <v>10000</v>
      </c>
      <c r="Q7" s="9">
        <v>21</v>
      </c>
      <c r="R7" s="7">
        <v>7.35</v>
      </c>
    </row>
    <row r="8" spans="1:18" ht="30" customHeight="1">
      <c r="A8" s="5">
        <v>3</v>
      </c>
      <c r="B8" s="6" t="s">
        <v>243</v>
      </c>
      <c r="C8" s="7" t="s">
        <v>140</v>
      </c>
      <c r="D8" s="7" t="s">
        <v>142</v>
      </c>
      <c r="E8" s="7" t="s">
        <v>277</v>
      </c>
      <c r="F8" s="7" t="s">
        <v>278</v>
      </c>
      <c r="G8" s="10" t="s">
        <v>279</v>
      </c>
      <c r="H8" s="10" t="s">
        <v>280</v>
      </c>
      <c r="I8" s="10" t="s">
        <v>281</v>
      </c>
      <c r="J8" s="10" t="s">
        <v>281</v>
      </c>
      <c r="K8" s="7" t="s">
        <v>276</v>
      </c>
      <c r="L8" s="7" t="s">
        <v>276</v>
      </c>
      <c r="M8" s="7" t="s">
        <v>276</v>
      </c>
      <c r="N8" s="7" t="s">
        <v>276</v>
      </c>
      <c r="O8" s="7" t="s">
        <v>276</v>
      </c>
      <c r="P8" s="7">
        <v>12000</v>
      </c>
      <c r="Q8" s="9">
        <v>756</v>
      </c>
      <c r="R8" s="7">
        <v>283.5</v>
      </c>
    </row>
    <row r="9" spans="1:18" ht="30" customHeight="1">
      <c r="A9" s="5">
        <v>4</v>
      </c>
      <c r="B9" s="6" t="s">
        <v>243</v>
      </c>
      <c r="C9" s="5" t="s">
        <v>148</v>
      </c>
      <c r="D9" s="5" t="s">
        <v>150</v>
      </c>
      <c r="E9" s="7" t="s">
        <v>277</v>
      </c>
      <c r="F9" s="5" t="s">
        <v>278</v>
      </c>
      <c r="G9" s="11">
        <v>42724</v>
      </c>
      <c r="H9" s="5">
        <v>40</v>
      </c>
      <c r="I9" s="5">
        <v>20</v>
      </c>
      <c r="J9" s="5">
        <v>20</v>
      </c>
      <c r="K9" s="7" t="s">
        <v>276</v>
      </c>
      <c r="L9" s="7" t="s">
        <v>276</v>
      </c>
      <c r="M9" s="7" t="s">
        <v>276</v>
      </c>
      <c r="N9" s="7" t="s">
        <v>276</v>
      </c>
      <c r="O9" s="7" t="s">
        <v>276</v>
      </c>
      <c r="P9" s="5">
        <v>10000</v>
      </c>
      <c r="Q9" s="5">
        <v>20</v>
      </c>
      <c r="R9" s="5">
        <v>7</v>
      </c>
    </row>
    <row r="10" spans="1:18" ht="30" customHeight="1">
      <c r="A10" s="5"/>
      <c r="B10" s="1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30" customHeight="1">
      <c r="A11" s="5"/>
      <c r="B11" s="1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30" customHeight="1">
      <c r="A12" s="5"/>
      <c r="B12" s="1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30" customHeight="1">
      <c r="A13" s="5"/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</sheetData>
  <mergeCells count="18">
    <mergeCell ref="H4:H5"/>
    <mergeCell ref="I4:I5"/>
    <mergeCell ref="J4:J5"/>
    <mergeCell ref="P4:P5"/>
    <mergeCell ref="Q4:Q5"/>
    <mergeCell ref="R4:R5"/>
    <mergeCell ref="A1:B1"/>
    <mergeCell ref="A2:R2"/>
    <mergeCell ref="H3:L3"/>
    <mergeCell ref="O3:Q3"/>
    <mergeCell ref="K4:O4"/>
    <mergeCell ref="A4:A5"/>
    <mergeCell ref="B4:B5"/>
    <mergeCell ref="C4:C5"/>
    <mergeCell ref="D4:D5"/>
    <mergeCell ref="E4:E5"/>
    <mergeCell ref="F4:F5"/>
    <mergeCell ref="G4:G5"/>
  </mergeCells>
  <phoneticPr fontId="16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"/>
  <sheetViews>
    <sheetView zoomScale="90" zoomScaleNormal="90" workbookViewId="0">
      <selection activeCell="B5" sqref="B5:B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5" ht="18.75" customHeight="1">
      <c r="A1" s="85"/>
      <c r="B1" s="85"/>
      <c r="C1" s="78"/>
      <c r="D1" s="78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</row>
    <row r="2" spans="1:55" ht="25.5" customHeight="1">
      <c r="A2" s="181" t="s">
        <v>17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</row>
    <row r="3" spans="1:55" ht="22.5" customHeight="1">
      <c r="A3" s="144"/>
      <c r="B3" s="144"/>
      <c r="C3" s="144"/>
      <c r="D3" s="144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82" t="s">
        <v>2</v>
      </c>
      <c r="AE3" s="182"/>
      <c r="AF3" s="182"/>
      <c r="AG3" s="182"/>
      <c r="AH3" s="182"/>
      <c r="AI3" s="182"/>
      <c r="AJ3" s="182"/>
      <c r="AK3" s="182"/>
      <c r="AL3" s="182"/>
      <c r="AM3" s="141"/>
      <c r="AN3" s="140"/>
      <c r="AO3" s="140"/>
      <c r="AP3" s="140"/>
      <c r="AQ3" s="140"/>
      <c r="AR3" s="182" t="s">
        <v>3</v>
      </c>
      <c r="AS3" s="182"/>
      <c r="AT3" s="182"/>
      <c r="AU3" s="182"/>
      <c r="AV3" s="182"/>
      <c r="AW3" s="182"/>
      <c r="AX3" s="182"/>
      <c r="AY3" s="182"/>
      <c r="AZ3" s="132"/>
      <c r="BA3" s="132"/>
      <c r="BB3" s="142"/>
      <c r="BC3" s="142"/>
    </row>
    <row r="4" spans="1:55" ht="66.75" customHeight="1">
      <c r="A4" s="133" t="s">
        <v>4</v>
      </c>
      <c r="B4" s="133" t="s">
        <v>5</v>
      </c>
      <c r="C4" s="133" t="s">
        <v>18</v>
      </c>
      <c r="D4" s="145" t="s">
        <v>63</v>
      </c>
      <c r="E4" s="180" t="s">
        <v>20</v>
      </c>
      <c r="F4" s="180"/>
      <c r="G4" s="180"/>
      <c r="H4" s="180"/>
      <c r="I4" s="180" t="s">
        <v>21</v>
      </c>
      <c r="J4" s="180"/>
      <c r="K4" s="180"/>
      <c r="L4" s="180"/>
      <c r="M4" s="180" t="s">
        <v>22</v>
      </c>
      <c r="N4" s="180"/>
      <c r="O4" s="180"/>
      <c r="P4" s="180"/>
      <c r="Q4" s="180" t="s">
        <v>23</v>
      </c>
      <c r="R4" s="180"/>
      <c r="S4" s="180"/>
      <c r="T4" s="180"/>
      <c r="U4" s="180" t="s">
        <v>24</v>
      </c>
      <c r="V4" s="180"/>
      <c r="W4" s="180"/>
      <c r="X4" s="180"/>
      <c r="Y4" s="180" t="s">
        <v>25</v>
      </c>
      <c r="Z4" s="180"/>
      <c r="AA4" s="180"/>
      <c r="AB4" s="180"/>
      <c r="AC4" s="180" t="s">
        <v>26</v>
      </c>
      <c r="AD4" s="180"/>
      <c r="AE4" s="180"/>
      <c r="AF4" s="180"/>
      <c r="AG4" s="183" t="s">
        <v>27</v>
      </c>
      <c r="AH4" s="183"/>
      <c r="AI4" s="183"/>
      <c r="AJ4" s="183"/>
      <c r="AK4" s="180" t="s">
        <v>28</v>
      </c>
      <c r="AL4" s="180"/>
      <c r="AM4" s="180"/>
      <c r="AN4" s="180"/>
      <c r="AO4" s="180" t="s">
        <v>29</v>
      </c>
      <c r="AP4" s="180"/>
      <c r="AQ4" s="180"/>
      <c r="AR4" s="180"/>
      <c r="AS4" s="180" t="s">
        <v>30</v>
      </c>
      <c r="AT4" s="180"/>
      <c r="AU4" s="180"/>
      <c r="AV4" s="180"/>
      <c r="AW4" s="180" t="s">
        <v>31</v>
      </c>
      <c r="AX4" s="180"/>
      <c r="AY4" s="180"/>
      <c r="AZ4" s="180"/>
      <c r="BA4" s="133" t="s">
        <v>32</v>
      </c>
      <c r="BB4" s="133" t="s">
        <v>33</v>
      </c>
      <c r="BC4" s="133" t="s">
        <v>34</v>
      </c>
    </row>
    <row r="5" spans="1:55" ht="50.25" customHeight="1">
      <c r="A5" s="180" t="s">
        <v>64</v>
      </c>
      <c r="B5" s="180" t="s">
        <v>15</v>
      </c>
      <c r="C5" s="133" t="s">
        <v>55</v>
      </c>
      <c r="D5" s="146" t="s">
        <v>65</v>
      </c>
      <c r="E5" s="133" t="s">
        <v>36</v>
      </c>
      <c r="F5" s="133" t="s">
        <v>37</v>
      </c>
      <c r="G5" s="133" t="s">
        <v>38</v>
      </c>
      <c r="H5" s="133" t="s">
        <v>39</v>
      </c>
      <c r="I5" s="133" t="s">
        <v>36</v>
      </c>
      <c r="J5" s="133" t="s">
        <v>37</v>
      </c>
      <c r="K5" s="148" t="s">
        <v>38</v>
      </c>
      <c r="L5" s="133" t="s">
        <v>39</v>
      </c>
      <c r="M5" s="133" t="s">
        <v>36</v>
      </c>
      <c r="N5" s="133" t="s">
        <v>37</v>
      </c>
      <c r="O5" s="133" t="s">
        <v>38</v>
      </c>
      <c r="P5" s="133" t="s">
        <v>39</v>
      </c>
      <c r="Q5" s="133" t="s">
        <v>36</v>
      </c>
      <c r="R5" s="133" t="s">
        <v>37</v>
      </c>
      <c r="S5" s="133" t="s">
        <v>38</v>
      </c>
      <c r="T5" s="133" t="s">
        <v>39</v>
      </c>
      <c r="U5" s="133" t="s">
        <v>36</v>
      </c>
      <c r="V5" s="133" t="s">
        <v>37</v>
      </c>
      <c r="W5" s="133" t="s">
        <v>38</v>
      </c>
      <c r="X5" s="133" t="s">
        <v>39</v>
      </c>
      <c r="Y5" s="133" t="s">
        <v>36</v>
      </c>
      <c r="Z5" s="133" t="s">
        <v>37</v>
      </c>
      <c r="AA5" s="133" t="s">
        <v>38</v>
      </c>
      <c r="AB5" s="133" t="s">
        <v>39</v>
      </c>
      <c r="AC5" s="133" t="s">
        <v>36</v>
      </c>
      <c r="AD5" s="133" t="s">
        <v>37</v>
      </c>
      <c r="AE5" s="133" t="s">
        <v>38</v>
      </c>
      <c r="AF5" s="133" t="s">
        <v>39</v>
      </c>
      <c r="AG5" s="133" t="s">
        <v>36</v>
      </c>
      <c r="AH5" s="133" t="s">
        <v>37</v>
      </c>
      <c r="AI5" s="133" t="s">
        <v>38</v>
      </c>
      <c r="AJ5" s="133" t="s">
        <v>39</v>
      </c>
      <c r="AK5" s="133" t="s">
        <v>36</v>
      </c>
      <c r="AL5" s="133" t="s">
        <v>37</v>
      </c>
      <c r="AM5" s="133" t="s">
        <v>38</v>
      </c>
      <c r="AN5" s="133" t="s">
        <v>39</v>
      </c>
      <c r="AO5" s="133" t="s">
        <v>36</v>
      </c>
      <c r="AP5" s="133" t="s">
        <v>37</v>
      </c>
      <c r="AQ5" s="133" t="s">
        <v>38</v>
      </c>
      <c r="AR5" s="133" t="s">
        <v>39</v>
      </c>
      <c r="AS5" s="133" t="s">
        <v>36</v>
      </c>
      <c r="AT5" s="133" t="s">
        <v>37</v>
      </c>
      <c r="AU5" s="133" t="s">
        <v>38</v>
      </c>
      <c r="AV5" s="133" t="s">
        <v>39</v>
      </c>
      <c r="AW5" s="133" t="s">
        <v>36</v>
      </c>
      <c r="AX5" s="133" t="s">
        <v>37</v>
      </c>
      <c r="AY5" s="133" t="s">
        <v>38</v>
      </c>
      <c r="AZ5" s="133" t="s">
        <v>39</v>
      </c>
      <c r="BA5" s="175">
        <f>H6+L6+P6+T6+X6+AB6+AF6+AJ6+AN6+AR6+AV6+AZ6</f>
        <v>0</v>
      </c>
      <c r="BB5" s="184">
        <f>BC5*2</f>
        <v>0</v>
      </c>
      <c r="BC5" s="184">
        <f>H9+L9+P9+T9+X9+AB9+AF9+AJ9+AN9+AR9+AV9+AZ9</f>
        <v>0</v>
      </c>
    </row>
    <row r="6" spans="1:55" ht="60" customHeight="1">
      <c r="A6" s="180"/>
      <c r="B6" s="180"/>
      <c r="C6" s="135" t="s">
        <v>57</v>
      </c>
      <c r="D6" s="136" t="s">
        <v>66</v>
      </c>
      <c r="E6" s="137"/>
      <c r="F6" s="137"/>
      <c r="G6" s="137"/>
      <c r="H6" s="137">
        <f>SUM(E6:G6)</f>
        <v>0</v>
      </c>
      <c r="I6" s="137"/>
      <c r="J6" s="137"/>
      <c r="K6" s="137"/>
      <c r="L6" s="137">
        <f>SUM(I6:K6)</f>
        <v>0</v>
      </c>
      <c r="M6" s="137"/>
      <c r="N6" s="137"/>
      <c r="O6" s="137"/>
      <c r="P6" s="137">
        <f>SUM(M6:O6)</f>
        <v>0</v>
      </c>
      <c r="Q6" s="137"/>
      <c r="R6" s="137"/>
      <c r="S6" s="137"/>
      <c r="T6" s="137">
        <f>SUM(Q6:S6)</f>
        <v>0</v>
      </c>
      <c r="U6" s="137"/>
      <c r="V6" s="137"/>
      <c r="W6" s="137"/>
      <c r="X6" s="137">
        <f>SUM(U6:W6)</f>
        <v>0</v>
      </c>
      <c r="Y6" s="137"/>
      <c r="Z6" s="137"/>
      <c r="AA6" s="137"/>
      <c r="AB6" s="137">
        <f>SUM(Y6:AA6)</f>
        <v>0</v>
      </c>
      <c r="AC6" s="137"/>
      <c r="AD6" s="137"/>
      <c r="AE6" s="137"/>
      <c r="AF6" s="137">
        <f>SUM(AC6:AE6)</f>
        <v>0</v>
      </c>
      <c r="AG6" s="137"/>
      <c r="AH6" s="137"/>
      <c r="AI6" s="137"/>
      <c r="AJ6" s="137">
        <f>SUM(AG6:AI6)</f>
        <v>0</v>
      </c>
      <c r="AK6" s="137"/>
      <c r="AL6" s="137"/>
      <c r="AM6" s="137"/>
      <c r="AN6" s="137">
        <f>SUM(AK6:AM6)</f>
        <v>0</v>
      </c>
      <c r="AO6" s="137"/>
      <c r="AP6" s="137"/>
      <c r="AQ6" s="137"/>
      <c r="AR6" s="137">
        <f>SUM(AO6:AQ6)</f>
        <v>0</v>
      </c>
      <c r="AS6" s="137"/>
      <c r="AT6" s="137"/>
      <c r="AU6" s="137"/>
      <c r="AV6" s="137">
        <f>SUM(AS6:AU6)</f>
        <v>0</v>
      </c>
      <c r="AW6" s="137"/>
      <c r="AX6" s="137"/>
      <c r="AY6" s="137"/>
      <c r="AZ6" s="137">
        <f>SUM(AW6:AY6)</f>
        <v>0</v>
      </c>
      <c r="BA6" s="176"/>
      <c r="BB6" s="184"/>
      <c r="BC6" s="184"/>
    </row>
    <row r="7" spans="1:55" ht="45" customHeight="1">
      <c r="A7" s="180"/>
      <c r="B7" s="180"/>
      <c r="C7" s="133" t="s">
        <v>59</v>
      </c>
      <c r="D7" s="138" t="s">
        <v>67</v>
      </c>
      <c r="E7" s="180" t="s">
        <v>40</v>
      </c>
      <c r="F7" s="180"/>
      <c r="G7" s="180"/>
      <c r="H7" s="180"/>
      <c r="I7" s="180" t="s">
        <v>41</v>
      </c>
      <c r="J7" s="180"/>
      <c r="K7" s="180"/>
      <c r="L7" s="180"/>
      <c r="M7" s="180" t="s">
        <v>42</v>
      </c>
      <c r="N7" s="180"/>
      <c r="O7" s="180"/>
      <c r="P7" s="180"/>
      <c r="Q7" s="180" t="s">
        <v>43</v>
      </c>
      <c r="R7" s="180"/>
      <c r="S7" s="180"/>
      <c r="T7" s="180"/>
      <c r="U7" s="180" t="s">
        <v>44</v>
      </c>
      <c r="V7" s="180"/>
      <c r="W7" s="180"/>
      <c r="X7" s="180"/>
      <c r="Y7" s="180" t="s">
        <v>45</v>
      </c>
      <c r="Z7" s="180"/>
      <c r="AA7" s="180"/>
      <c r="AB7" s="180"/>
      <c r="AC7" s="180" t="s">
        <v>46</v>
      </c>
      <c r="AD7" s="180"/>
      <c r="AE7" s="180"/>
      <c r="AF7" s="180"/>
      <c r="AG7" s="180" t="s">
        <v>47</v>
      </c>
      <c r="AH7" s="180"/>
      <c r="AI7" s="180"/>
      <c r="AJ7" s="180"/>
      <c r="AK7" s="180" t="s">
        <v>48</v>
      </c>
      <c r="AL7" s="180"/>
      <c r="AM7" s="180"/>
      <c r="AN7" s="180"/>
      <c r="AO7" s="180" t="s">
        <v>49</v>
      </c>
      <c r="AP7" s="180"/>
      <c r="AQ7" s="180"/>
      <c r="AR7" s="180"/>
      <c r="AS7" s="180" t="s">
        <v>50</v>
      </c>
      <c r="AT7" s="180"/>
      <c r="AU7" s="180"/>
      <c r="AV7" s="180"/>
      <c r="AW7" s="180" t="s">
        <v>51</v>
      </c>
      <c r="AX7" s="180"/>
      <c r="AY7" s="180"/>
      <c r="AZ7" s="180"/>
      <c r="BA7" s="176"/>
      <c r="BB7" s="184"/>
      <c r="BC7" s="184"/>
    </row>
    <row r="8" spans="1:55" ht="62.25" customHeight="1">
      <c r="A8" s="180"/>
      <c r="B8" s="180"/>
      <c r="C8" s="133" t="s">
        <v>52</v>
      </c>
      <c r="D8" s="147" t="s">
        <v>68</v>
      </c>
      <c r="E8" s="133" t="s">
        <v>36</v>
      </c>
      <c r="F8" s="133" t="s">
        <v>37</v>
      </c>
      <c r="G8" s="133" t="s">
        <v>38</v>
      </c>
      <c r="H8" s="133" t="s">
        <v>39</v>
      </c>
      <c r="I8" s="133" t="s">
        <v>36</v>
      </c>
      <c r="J8" s="133" t="s">
        <v>37</v>
      </c>
      <c r="K8" s="133" t="s">
        <v>38</v>
      </c>
      <c r="L8" s="133" t="s">
        <v>39</v>
      </c>
      <c r="M8" s="133" t="s">
        <v>36</v>
      </c>
      <c r="N8" s="133" t="s">
        <v>37</v>
      </c>
      <c r="O8" s="133" t="s">
        <v>38</v>
      </c>
      <c r="P8" s="133" t="s">
        <v>39</v>
      </c>
      <c r="Q8" s="133" t="s">
        <v>36</v>
      </c>
      <c r="R8" s="133" t="s">
        <v>37</v>
      </c>
      <c r="S8" s="133" t="s">
        <v>38</v>
      </c>
      <c r="T8" s="133" t="s">
        <v>39</v>
      </c>
      <c r="U8" s="133" t="s">
        <v>36</v>
      </c>
      <c r="V8" s="133" t="s">
        <v>37</v>
      </c>
      <c r="W8" s="133" t="s">
        <v>38</v>
      </c>
      <c r="X8" s="133" t="s">
        <v>39</v>
      </c>
      <c r="Y8" s="133" t="s">
        <v>36</v>
      </c>
      <c r="Z8" s="133" t="s">
        <v>37</v>
      </c>
      <c r="AA8" s="133" t="s">
        <v>38</v>
      </c>
      <c r="AB8" s="133" t="s">
        <v>39</v>
      </c>
      <c r="AC8" s="133" t="s">
        <v>36</v>
      </c>
      <c r="AD8" s="133" t="s">
        <v>37</v>
      </c>
      <c r="AE8" s="133" t="s">
        <v>38</v>
      </c>
      <c r="AF8" s="133" t="s">
        <v>39</v>
      </c>
      <c r="AG8" s="133" t="s">
        <v>36</v>
      </c>
      <c r="AH8" s="133" t="s">
        <v>37</v>
      </c>
      <c r="AI8" s="133" t="s">
        <v>38</v>
      </c>
      <c r="AJ8" s="133" t="s">
        <v>39</v>
      </c>
      <c r="AK8" s="133" t="s">
        <v>36</v>
      </c>
      <c r="AL8" s="133" t="s">
        <v>37</v>
      </c>
      <c r="AM8" s="133" t="s">
        <v>38</v>
      </c>
      <c r="AN8" s="133" t="s">
        <v>39</v>
      </c>
      <c r="AO8" s="133" t="s">
        <v>36</v>
      </c>
      <c r="AP8" s="133" t="s">
        <v>37</v>
      </c>
      <c r="AQ8" s="133" t="s">
        <v>38</v>
      </c>
      <c r="AR8" s="133" t="s">
        <v>39</v>
      </c>
      <c r="AS8" s="133" t="s">
        <v>36</v>
      </c>
      <c r="AT8" s="133" t="s">
        <v>37</v>
      </c>
      <c r="AU8" s="133" t="s">
        <v>38</v>
      </c>
      <c r="AV8" s="133" t="s">
        <v>39</v>
      </c>
      <c r="AW8" s="133" t="s">
        <v>36</v>
      </c>
      <c r="AX8" s="133" t="s">
        <v>37</v>
      </c>
      <c r="AY8" s="133" t="s">
        <v>38</v>
      </c>
      <c r="AZ8" s="133" t="s">
        <v>39</v>
      </c>
      <c r="BA8" s="176"/>
      <c r="BB8" s="184"/>
      <c r="BC8" s="184"/>
    </row>
    <row r="9" spans="1:55" ht="89.25" customHeight="1">
      <c r="A9" s="180"/>
      <c r="B9" s="180"/>
      <c r="C9" s="133" t="s">
        <v>53</v>
      </c>
      <c r="D9" s="147" t="s">
        <v>69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77"/>
      <c r="BB9" s="184"/>
      <c r="BC9" s="184"/>
    </row>
    <row r="10" spans="1:5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9"/>
  <sheetViews>
    <sheetView topLeftCell="A4" zoomScale="90" zoomScaleNormal="90" workbookViewId="0">
      <selection activeCell="BD6" sqref="BD6:BF6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8" ht="18.75" customHeight="1">
      <c r="A1" s="85"/>
      <c r="B1" s="85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67" t="s">
        <v>2</v>
      </c>
      <c r="AE3" s="167"/>
      <c r="AF3" s="167"/>
      <c r="AG3" s="167"/>
      <c r="AH3" s="167"/>
      <c r="AI3" s="167"/>
      <c r="AJ3" s="167"/>
      <c r="AK3" s="167"/>
      <c r="AL3" s="167"/>
      <c r="AM3" s="83"/>
      <c r="AN3" s="82"/>
      <c r="AO3" s="82"/>
      <c r="AP3" s="82"/>
      <c r="AQ3" s="82"/>
      <c r="AR3" s="167" t="s">
        <v>3</v>
      </c>
      <c r="AS3" s="167"/>
      <c r="AT3" s="167"/>
      <c r="AU3" s="167"/>
      <c r="AV3" s="167"/>
      <c r="AW3" s="167"/>
      <c r="AX3" s="167"/>
      <c r="AY3" s="167"/>
      <c r="AZ3" s="79"/>
      <c r="BA3" s="79"/>
      <c r="BB3" s="84"/>
      <c r="BC3" s="84"/>
    </row>
    <row r="4" spans="1:58" ht="66.75" customHeight="1">
      <c r="A4" s="86" t="s">
        <v>4</v>
      </c>
      <c r="B4" s="86" t="s">
        <v>5</v>
      </c>
      <c r="C4" s="86" t="s">
        <v>18</v>
      </c>
      <c r="D4" s="86" t="s">
        <v>70</v>
      </c>
      <c r="E4" s="165" t="s">
        <v>20</v>
      </c>
      <c r="F4" s="165"/>
      <c r="G4" s="165"/>
      <c r="H4" s="165"/>
      <c r="I4" s="165" t="s">
        <v>21</v>
      </c>
      <c r="J4" s="165"/>
      <c r="K4" s="165"/>
      <c r="L4" s="165"/>
      <c r="M4" s="165" t="s">
        <v>22</v>
      </c>
      <c r="N4" s="165"/>
      <c r="O4" s="165"/>
      <c r="P4" s="165"/>
      <c r="Q4" s="165" t="s">
        <v>23</v>
      </c>
      <c r="R4" s="165"/>
      <c r="S4" s="165"/>
      <c r="T4" s="165"/>
      <c r="U4" s="165" t="s">
        <v>24</v>
      </c>
      <c r="V4" s="165"/>
      <c r="W4" s="165"/>
      <c r="X4" s="165"/>
      <c r="Y4" s="165" t="s">
        <v>25</v>
      </c>
      <c r="Z4" s="165"/>
      <c r="AA4" s="165"/>
      <c r="AB4" s="165"/>
      <c r="AC4" s="165" t="s">
        <v>26</v>
      </c>
      <c r="AD4" s="165"/>
      <c r="AE4" s="165"/>
      <c r="AF4" s="165"/>
      <c r="AG4" s="168" t="s">
        <v>27</v>
      </c>
      <c r="AH4" s="168"/>
      <c r="AI4" s="168"/>
      <c r="AJ4" s="168"/>
      <c r="AK4" s="165" t="s">
        <v>28</v>
      </c>
      <c r="AL4" s="165"/>
      <c r="AM4" s="165"/>
      <c r="AN4" s="165"/>
      <c r="AO4" s="165" t="s">
        <v>29</v>
      </c>
      <c r="AP4" s="165"/>
      <c r="AQ4" s="165"/>
      <c r="AR4" s="165"/>
      <c r="AS4" s="165" t="s">
        <v>30</v>
      </c>
      <c r="AT4" s="165"/>
      <c r="AU4" s="165"/>
      <c r="AV4" s="165"/>
      <c r="AW4" s="165" t="s">
        <v>31</v>
      </c>
      <c r="AX4" s="165"/>
      <c r="AY4" s="165"/>
      <c r="AZ4" s="165"/>
      <c r="BA4" s="86" t="s">
        <v>32</v>
      </c>
      <c r="BB4" s="86" t="s">
        <v>33</v>
      </c>
      <c r="BC4" s="86" t="s">
        <v>34</v>
      </c>
    </row>
    <row r="5" spans="1:58" ht="50.25" customHeight="1">
      <c r="A5" s="165" t="s">
        <v>71</v>
      </c>
      <c r="B5" s="165" t="s">
        <v>15</v>
      </c>
      <c r="C5" s="86" t="s">
        <v>55</v>
      </c>
      <c r="D5" s="87" t="s">
        <v>72</v>
      </c>
      <c r="E5" s="86" t="s">
        <v>36</v>
      </c>
      <c r="F5" s="86" t="s">
        <v>37</v>
      </c>
      <c r="G5" s="86" t="s">
        <v>38</v>
      </c>
      <c r="H5" s="86" t="s">
        <v>39</v>
      </c>
      <c r="I5" s="86" t="s">
        <v>36</v>
      </c>
      <c r="J5" s="86" t="s">
        <v>37</v>
      </c>
      <c r="K5" s="86" t="s">
        <v>38</v>
      </c>
      <c r="L5" s="86" t="s">
        <v>39</v>
      </c>
      <c r="M5" s="86" t="s">
        <v>36</v>
      </c>
      <c r="N5" s="86" t="s">
        <v>37</v>
      </c>
      <c r="O5" s="86" t="s">
        <v>38</v>
      </c>
      <c r="P5" s="86" t="s">
        <v>39</v>
      </c>
      <c r="Q5" s="86" t="s">
        <v>36</v>
      </c>
      <c r="R5" s="86" t="s">
        <v>37</v>
      </c>
      <c r="S5" s="86" t="s">
        <v>38</v>
      </c>
      <c r="T5" s="86" t="s">
        <v>39</v>
      </c>
      <c r="U5" s="86" t="s">
        <v>36</v>
      </c>
      <c r="V5" s="86" t="s">
        <v>37</v>
      </c>
      <c r="W5" s="86" t="s">
        <v>38</v>
      </c>
      <c r="X5" s="86" t="s">
        <v>39</v>
      </c>
      <c r="Y5" s="86" t="s">
        <v>36</v>
      </c>
      <c r="Z5" s="86" t="s">
        <v>37</v>
      </c>
      <c r="AA5" s="86" t="s">
        <v>38</v>
      </c>
      <c r="AB5" s="86" t="s">
        <v>39</v>
      </c>
      <c r="AC5" s="86" t="s">
        <v>36</v>
      </c>
      <c r="AD5" s="86" t="s">
        <v>37</v>
      </c>
      <c r="AE5" s="86" t="s">
        <v>38</v>
      </c>
      <c r="AF5" s="86" t="s">
        <v>39</v>
      </c>
      <c r="AG5" s="86" t="s">
        <v>36</v>
      </c>
      <c r="AH5" s="86" t="s">
        <v>37</v>
      </c>
      <c r="AI5" s="86" t="s">
        <v>38</v>
      </c>
      <c r="AJ5" s="86" t="s">
        <v>39</v>
      </c>
      <c r="AK5" s="86" t="s">
        <v>36</v>
      </c>
      <c r="AL5" s="86" t="s">
        <v>37</v>
      </c>
      <c r="AM5" s="86" t="s">
        <v>38</v>
      </c>
      <c r="AN5" s="86" t="s">
        <v>39</v>
      </c>
      <c r="AO5" s="86" t="s">
        <v>36</v>
      </c>
      <c r="AP5" s="86" t="s">
        <v>37</v>
      </c>
      <c r="AQ5" s="86" t="s">
        <v>38</v>
      </c>
      <c r="AR5" s="86" t="s">
        <v>39</v>
      </c>
      <c r="AS5" s="86" t="s">
        <v>36</v>
      </c>
      <c r="AT5" s="86" t="s">
        <v>37</v>
      </c>
      <c r="AU5" s="86" t="s">
        <v>38</v>
      </c>
      <c r="AV5" s="86" t="s">
        <v>39</v>
      </c>
      <c r="AW5" s="86" t="s">
        <v>36</v>
      </c>
      <c r="AX5" s="86" t="s">
        <v>37</v>
      </c>
      <c r="AY5" s="86" t="s">
        <v>38</v>
      </c>
      <c r="AZ5" s="86" t="s">
        <v>39</v>
      </c>
      <c r="BA5" s="175">
        <f>H6+L6+P6+T6+X6+AB6+AF6+AJ6+AN6+AR6+AV6+AZ6</f>
        <v>246</v>
      </c>
      <c r="BB5" s="179">
        <f>BC5*2</f>
        <v>2.64</v>
      </c>
      <c r="BC5" s="179">
        <f>H9+L9+P9+T9+X9+AB9+AF9+AJ9+AN9+AR9+AV9+AZ9</f>
        <v>1.32</v>
      </c>
    </row>
    <row r="6" spans="1:58" ht="60" customHeight="1">
      <c r="A6" s="165"/>
      <c r="B6" s="165"/>
      <c r="C6" s="88" t="s">
        <v>57</v>
      </c>
      <c r="D6" s="89" t="s">
        <v>73</v>
      </c>
      <c r="E6" s="185" t="s">
        <v>74</v>
      </c>
      <c r="F6" s="185" t="s">
        <v>75</v>
      </c>
      <c r="G6" s="185" t="s">
        <v>74</v>
      </c>
      <c r="H6" s="185" t="s">
        <v>76</v>
      </c>
      <c r="I6" s="185" t="s">
        <v>74</v>
      </c>
      <c r="J6" s="185" t="s">
        <v>75</v>
      </c>
      <c r="K6" s="185" t="s">
        <v>74</v>
      </c>
      <c r="L6" s="185" t="s">
        <v>76</v>
      </c>
      <c r="M6" s="185" t="s">
        <v>74</v>
      </c>
      <c r="N6" s="185" t="s">
        <v>75</v>
      </c>
      <c r="O6" s="185" t="s">
        <v>74</v>
      </c>
      <c r="P6" s="185" t="s">
        <v>76</v>
      </c>
      <c r="Q6" s="185" t="s">
        <v>74</v>
      </c>
      <c r="R6" s="185" t="s">
        <v>75</v>
      </c>
      <c r="S6" s="185" t="s">
        <v>74</v>
      </c>
      <c r="T6" s="185" t="s">
        <v>76</v>
      </c>
      <c r="U6" s="185" t="s">
        <v>74</v>
      </c>
      <c r="V6" s="185" t="s">
        <v>75</v>
      </c>
      <c r="W6" s="185" t="s">
        <v>74</v>
      </c>
      <c r="X6" s="185" t="s">
        <v>76</v>
      </c>
      <c r="Y6" s="185" t="s">
        <v>74</v>
      </c>
      <c r="Z6" s="185" t="s">
        <v>75</v>
      </c>
      <c r="AA6" s="185" t="s">
        <v>74</v>
      </c>
      <c r="AB6" s="185" t="s">
        <v>76</v>
      </c>
      <c r="AC6" s="185" t="s">
        <v>74</v>
      </c>
      <c r="AD6" s="185" t="s">
        <v>75</v>
      </c>
      <c r="AE6" s="185" t="s">
        <v>74</v>
      </c>
      <c r="AF6" s="185" t="s">
        <v>77</v>
      </c>
      <c r="AG6" s="185" t="s">
        <v>74</v>
      </c>
      <c r="AH6" s="185" t="s">
        <v>75</v>
      </c>
      <c r="AI6" s="185" t="s">
        <v>74</v>
      </c>
      <c r="AJ6" s="185" t="s">
        <v>77</v>
      </c>
      <c r="AK6" s="185" t="s">
        <v>74</v>
      </c>
      <c r="AL6" s="185" t="s">
        <v>75</v>
      </c>
      <c r="AM6" s="185" t="s">
        <v>74</v>
      </c>
      <c r="AN6" s="185" t="s">
        <v>77</v>
      </c>
      <c r="AO6" s="185" t="s">
        <v>74</v>
      </c>
      <c r="AP6" s="185" t="s">
        <v>75</v>
      </c>
      <c r="AQ6" s="185" t="s">
        <v>74</v>
      </c>
      <c r="AR6" s="185" t="s">
        <v>77</v>
      </c>
      <c r="AS6" s="185" t="s">
        <v>74</v>
      </c>
      <c r="AT6" s="185" t="s">
        <v>75</v>
      </c>
      <c r="AU6" s="185" t="s">
        <v>74</v>
      </c>
      <c r="AV6" s="185" t="s">
        <v>77</v>
      </c>
      <c r="AW6" s="185" t="s">
        <v>74</v>
      </c>
      <c r="AX6" s="185" t="s">
        <v>75</v>
      </c>
      <c r="AY6" s="185" t="s">
        <v>74</v>
      </c>
      <c r="AZ6" s="185" t="s">
        <v>77</v>
      </c>
      <c r="BA6" s="176"/>
      <c r="BB6" s="179"/>
      <c r="BC6" s="179"/>
      <c r="BD6">
        <f>E6+I6+M6+Q6+U6+Y6+AC6+AG6+AK6+AO6+AS6+AW6</f>
        <v>72</v>
      </c>
      <c r="BE6">
        <f t="shared" ref="BE6:BF6" si="0">F6+J6+N6+R6+V6+Z6+AD6+AH6+AL6+AP6+AT6+AX6</f>
        <v>120</v>
      </c>
      <c r="BF6">
        <f t="shared" si="0"/>
        <v>72</v>
      </c>
    </row>
    <row r="7" spans="1:58" ht="45" customHeight="1">
      <c r="A7" s="165"/>
      <c r="B7" s="165"/>
      <c r="C7" s="86" t="s">
        <v>59</v>
      </c>
      <c r="D7" s="91" t="s">
        <v>78</v>
      </c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76"/>
      <c r="BB7" s="179"/>
      <c r="BC7" s="179"/>
    </row>
    <row r="8" spans="1:58" ht="62.25" customHeight="1">
      <c r="A8" s="165"/>
      <c r="B8" s="165"/>
      <c r="C8" s="86" t="s">
        <v>52</v>
      </c>
      <c r="D8" s="92" t="s">
        <v>79</v>
      </c>
      <c r="E8" s="86" t="s">
        <v>36</v>
      </c>
      <c r="F8" s="86" t="s">
        <v>37</v>
      </c>
      <c r="G8" s="86" t="s">
        <v>38</v>
      </c>
      <c r="H8" s="86" t="s">
        <v>39</v>
      </c>
      <c r="I8" s="86" t="s">
        <v>36</v>
      </c>
      <c r="J8" s="86" t="s">
        <v>37</v>
      </c>
      <c r="K8" s="86" t="s">
        <v>38</v>
      </c>
      <c r="L8" s="86" t="s">
        <v>39</v>
      </c>
      <c r="M8" s="86" t="s">
        <v>36</v>
      </c>
      <c r="N8" s="86" t="s">
        <v>37</v>
      </c>
      <c r="O8" s="86" t="s">
        <v>38</v>
      </c>
      <c r="P8" s="86" t="s">
        <v>39</v>
      </c>
      <c r="Q8" s="86" t="s">
        <v>36</v>
      </c>
      <c r="R8" s="86" t="s">
        <v>37</v>
      </c>
      <c r="S8" s="86" t="s">
        <v>38</v>
      </c>
      <c r="T8" s="86" t="s">
        <v>39</v>
      </c>
      <c r="U8" s="86" t="s">
        <v>36</v>
      </c>
      <c r="V8" s="86" t="s">
        <v>37</v>
      </c>
      <c r="W8" s="86" t="s">
        <v>38</v>
      </c>
      <c r="X8" s="86" t="s">
        <v>39</v>
      </c>
      <c r="Y8" s="86" t="s">
        <v>36</v>
      </c>
      <c r="Z8" s="86" t="s">
        <v>37</v>
      </c>
      <c r="AA8" s="86" t="s">
        <v>38</v>
      </c>
      <c r="AB8" s="86" t="s">
        <v>39</v>
      </c>
      <c r="AC8" s="86" t="s">
        <v>36</v>
      </c>
      <c r="AD8" s="86" t="s">
        <v>37</v>
      </c>
      <c r="AE8" s="86" t="s">
        <v>38</v>
      </c>
      <c r="AF8" s="86" t="s">
        <v>39</v>
      </c>
      <c r="AG8" s="86" t="s">
        <v>36</v>
      </c>
      <c r="AH8" s="86" t="s">
        <v>37</v>
      </c>
      <c r="AI8" s="86" t="s">
        <v>38</v>
      </c>
      <c r="AJ8" s="86" t="s">
        <v>39</v>
      </c>
      <c r="AK8" s="86" t="s">
        <v>36</v>
      </c>
      <c r="AL8" s="86" t="s">
        <v>37</v>
      </c>
      <c r="AM8" s="86" t="s">
        <v>38</v>
      </c>
      <c r="AN8" s="86" t="s">
        <v>39</v>
      </c>
      <c r="AO8" s="86" t="s">
        <v>36</v>
      </c>
      <c r="AP8" s="86" t="s">
        <v>37</v>
      </c>
      <c r="AQ8" s="86" t="s">
        <v>38</v>
      </c>
      <c r="AR8" s="86" t="s">
        <v>39</v>
      </c>
      <c r="AS8" s="86" t="s">
        <v>36</v>
      </c>
      <c r="AT8" s="86" t="s">
        <v>37</v>
      </c>
      <c r="AU8" s="86" t="s">
        <v>38</v>
      </c>
      <c r="AV8" s="86" t="s">
        <v>39</v>
      </c>
      <c r="AW8" s="86" t="s">
        <v>36</v>
      </c>
      <c r="AX8" s="86" t="s">
        <v>37</v>
      </c>
      <c r="AY8" s="86" t="s">
        <v>38</v>
      </c>
      <c r="AZ8" s="86" t="s">
        <v>39</v>
      </c>
      <c r="BA8" s="176"/>
      <c r="BB8" s="179"/>
      <c r="BC8" s="179"/>
    </row>
    <row r="9" spans="1:58" ht="89.25" customHeight="1">
      <c r="A9" s="165"/>
      <c r="B9" s="165"/>
      <c r="C9" s="86" t="s">
        <v>53</v>
      </c>
      <c r="D9" s="92" t="s">
        <v>80</v>
      </c>
      <c r="E9" s="65">
        <f>0.01*E6/4</f>
        <v>1.4999999999999999E-2</v>
      </c>
      <c r="F9" s="65">
        <f>0.02*F6/4</f>
        <v>0.05</v>
      </c>
      <c r="G9" s="65">
        <f>0.03*G6/4</f>
        <v>4.4999999999999998E-2</v>
      </c>
      <c r="H9" s="65">
        <f>E9+F9+G9</f>
        <v>0.11</v>
      </c>
      <c r="I9" s="65">
        <f>0.01*I6/4</f>
        <v>1.4999999999999999E-2</v>
      </c>
      <c r="J9" s="65">
        <f>0.02*J6/4</f>
        <v>0.05</v>
      </c>
      <c r="K9" s="65">
        <f>0.03*K6/4</f>
        <v>4.4999999999999998E-2</v>
      </c>
      <c r="L9" s="65">
        <f>I9+J9+K9</f>
        <v>0.11</v>
      </c>
      <c r="M9" s="65">
        <f>0.01*M6/4</f>
        <v>1.4999999999999999E-2</v>
      </c>
      <c r="N9" s="65">
        <f>0.02*N6/4</f>
        <v>0.05</v>
      </c>
      <c r="O9" s="65">
        <f>0.03*O6/4</f>
        <v>4.4999999999999998E-2</v>
      </c>
      <c r="P9" s="65">
        <f>M9+N9+O9</f>
        <v>0.11</v>
      </c>
      <c r="Q9" s="65">
        <f>0.01*Q6/4</f>
        <v>1.4999999999999999E-2</v>
      </c>
      <c r="R9" s="65">
        <f>0.02*R6/4</f>
        <v>0.05</v>
      </c>
      <c r="S9" s="65">
        <f>0.03*S6/4</f>
        <v>4.4999999999999998E-2</v>
      </c>
      <c r="T9" s="65">
        <f>Q9+R9+S9</f>
        <v>0.11</v>
      </c>
      <c r="U9" s="65">
        <f>0.01*U6/4</f>
        <v>1.4999999999999999E-2</v>
      </c>
      <c r="V9" s="65">
        <f>0.02*V6/4</f>
        <v>0.05</v>
      </c>
      <c r="W9" s="65">
        <f>0.03*W6/4</f>
        <v>4.4999999999999998E-2</v>
      </c>
      <c r="X9" s="65">
        <f>U9+V9+W9</f>
        <v>0.11</v>
      </c>
      <c r="Y9" s="65">
        <f>0.01*Y6/4</f>
        <v>1.4999999999999999E-2</v>
      </c>
      <c r="Z9" s="65">
        <f>0.02*Z6/4</f>
        <v>0.05</v>
      </c>
      <c r="AA9" s="65">
        <f>0.03*AA6/4</f>
        <v>4.4999999999999998E-2</v>
      </c>
      <c r="AB9" s="65">
        <f>Y9+Z9+AA9</f>
        <v>0.11</v>
      </c>
      <c r="AC9" s="65">
        <f>0.01*AC6/4</f>
        <v>1.4999999999999999E-2</v>
      </c>
      <c r="AD9" s="65">
        <f>0.02*AD6/4</f>
        <v>0.05</v>
      </c>
      <c r="AE9" s="65">
        <f>0.03*AE6/4</f>
        <v>4.4999999999999998E-2</v>
      </c>
      <c r="AF9" s="65">
        <f>AC9+AD9+AE9</f>
        <v>0.11</v>
      </c>
      <c r="AG9" s="65">
        <f>0.01*AG6/4</f>
        <v>1.4999999999999999E-2</v>
      </c>
      <c r="AH9" s="65">
        <f>0.02*AH6/4</f>
        <v>0.05</v>
      </c>
      <c r="AI9" s="65">
        <f>0.03*AI6/4</f>
        <v>4.4999999999999998E-2</v>
      </c>
      <c r="AJ9" s="65">
        <f>AG9+AH9+AI9</f>
        <v>0.11</v>
      </c>
      <c r="AK9" s="65">
        <f>0.01*AK6/4</f>
        <v>1.4999999999999999E-2</v>
      </c>
      <c r="AL9" s="65">
        <f>0.02*AL6/4</f>
        <v>0.05</v>
      </c>
      <c r="AM9" s="65">
        <f>0.03*AM6/4</f>
        <v>4.4999999999999998E-2</v>
      </c>
      <c r="AN9" s="65">
        <f>AK9+AL9+AM9</f>
        <v>0.11</v>
      </c>
      <c r="AO9" s="65">
        <f>0.01*AO6/4</f>
        <v>1.4999999999999999E-2</v>
      </c>
      <c r="AP9" s="65">
        <f>0.02*AP6/4</f>
        <v>0.05</v>
      </c>
      <c r="AQ9" s="65">
        <f>0.03*AQ6/4</f>
        <v>4.4999999999999998E-2</v>
      </c>
      <c r="AR9" s="65">
        <f>AO9+AP9+AQ9</f>
        <v>0.11</v>
      </c>
      <c r="AS9" s="65">
        <f>0.01*AS6/4</f>
        <v>1.4999999999999999E-2</v>
      </c>
      <c r="AT9" s="65">
        <f>0.02*AT6/4</f>
        <v>0.05</v>
      </c>
      <c r="AU9" s="65">
        <f>0.03*AU6/4</f>
        <v>4.4999999999999998E-2</v>
      </c>
      <c r="AV9" s="65">
        <f>AS9+AT9+AU9</f>
        <v>0.11</v>
      </c>
      <c r="AW9" s="65">
        <f>0.01*AW6/4</f>
        <v>1.4999999999999999E-2</v>
      </c>
      <c r="AX9" s="65">
        <f>0.02*AX6/4</f>
        <v>0.05</v>
      </c>
      <c r="AY9" s="65">
        <f>0.03*AY6/4</f>
        <v>4.4999999999999998E-2</v>
      </c>
      <c r="AZ9" s="65">
        <f>AW9+AX9+AY9</f>
        <v>0.11</v>
      </c>
      <c r="BA9" s="177"/>
      <c r="BB9" s="179"/>
      <c r="BC9" s="179"/>
    </row>
  </sheetData>
  <mergeCells count="68">
    <mergeCell ref="BA5:BA9"/>
    <mergeCell ref="BB5:BB9"/>
    <mergeCell ref="BC5:BC9"/>
    <mergeCell ref="AV6:AV7"/>
    <mergeCell ref="AW6:AW7"/>
    <mergeCell ref="AX6:AX7"/>
    <mergeCell ref="AY6:AY7"/>
    <mergeCell ref="AZ6:AZ7"/>
    <mergeCell ref="AQ6:AQ7"/>
    <mergeCell ref="AR6:AR7"/>
    <mergeCell ref="AS6:AS7"/>
    <mergeCell ref="AT6:AT7"/>
    <mergeCell ref="AU6:AU7"/>
    <mergeCell ref="AL6:AL7"/>
    <mergeCell ref="AM6:AM7"/>
    <mergeCell ref="AN6:AN7"/>
    <mergeCell ref="AO6:AO7"/>
    <mergeCell ref="AP6:AP7"/>
    <mergeCell ref="AG6:AG7"/>
    <mergeCell ref="AH6:AH7"/>
    <mergeCell ref="AI6:AI7"/>
    <mergeCell ref="AJ6:AJ7"/>
    <mergeCell ref="AK6:AK7"/>
    <mergeCell ref="AB6:AB7"/>
    <mergeCell ref="AC6:AC7"/>
    <mergeCell ref="AD6:AD7"/>
    <mergeCell ref="AE6:AE7"/>
    <mergeCell ref="AF6:AF7"/>
    <mergeCell ref="W6:W7"/>
    <mergeCell ref="X6:X7"/>
    <mergeCell ref="Y6:Y7"/>
    <mergeCell ref="Z6:Z7"/>
    <mergeCell ref="AA6:AA7"/>
    <mergeCell ref="R6:R7"/>
    <mergeCell ref="S6:S7"/>
    <mergeCell ref="T6:T7"/>
    <mergeCell ref="U6:U7"/>
    <mergeCell ref="V6:V7"/>
    <mergeCell ref="M6:M7"/>
    <mergeCell ref="N6:N7"/>
    <mergeCell ref="O6:O7"/>
    <mergeCell ref="P6:P7"/>
    <mergeCell ref="Q6:Q7"/>
    <mergeCell ref="H6:H7"/>
    <mergeCell ref="I6:I7"/>
    <mergeCell ref="J6:J7"/>
    <mergeCell ref="K6:K7"/>
    <mergeCell ref="L6:L7"/>
    <mergeCell ref="A5:A9"/>
    <mergeCell ref="B5:B9"/>
    <mergeCell ref="E6:E7"/>
    <mergeCell ref="F6:F7"/>
    <mergeCell ref="G6:G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9"/>
  <sheetViews>
    <sheetView topLeftCell="E1" zoomScale="90" zoomScaleNormal="90" workbookViewId="0">
      <selection activeCell="BD6" sqref="BD6:BF6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8" ht="18.75" customHeight="1">
      <c r="A1" s="85"/>
      <c r="B1" s="85"/>
      <c r="C1" s="78"/>
      <c r="D1" s="78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</row>
    <row r="2" spans="1:58" ht="25.5" customHeight="1">
      <c r="A2" s="188" t="s">
        <v>17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</row>
    <row r="3" spans="1:58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67" t="s">
        <v>2</v>
      </c>
      <c r="AE3" s="167"/>
      <c r="AF3" s="167"/>
      <c r="AG3" s="167"/>
      <c r="AH3" s="167"/>
      <c r="AI3" s="167"/>
      <c r="AJ3" s="167"/>
      <c r="AK3" s="167"/>
      <c r="AL3" s="167"/>
      <c r="AM3" s="83"/>
      <c r="AN3" s="82"/>
      <c r="AO3" s="82"/>
      <c r="AP3" s="82"/>
      <c r="AQ3" s="82"/>
      <c r="AR3" s="167" t="s">
        <v>3</v>
      </c>
      <c r="AS3" s="167"/>
      <c r="AT3" s="167"/>
      <c r="AU3" s="167"/>
      <c r="AV3" s="167"/>
      <c r="AW3" s="167"/>
      <c r="AX3" s="167"/>
      <c r="AY3" s="167"/>
      <c r="AZ3" s="79"/>
      <c r="BA3" s="79"/>
      <c r="BB3" s="84"/>
      <c r="BC3" s="84"/>
    </row>
    <row r="4" spans="1:58" ht="66.75" customHeight="1">
      <c r="A4" s="124" t="s">
        <v>4</v>
      </c>
      <c r="B4" s="124" t="s">
        <v>5</v>
      </c>
      <c r="C4" s="124" t="s">
        <v>18</v>
      </c>
      <c r="D4" s="124" t="s">
        <v>81</v>
      </c>
      <c r="E4" s="187" t="s">
        <v>20</v>
      </c>
      <c r="F4" s="187"/>
      <c r="G4" s="187"/>
      <c r="H4" s="187"/>
      <c r="I4" s="187" t="s">
        <v>21</v>
      </c>
      <c r="J4" s="187"/>
      <c r="K4" s="187"/>
      <c r="L4" s="187"/>
      <c r="M4" s="187" t="s">
        <v>22</v>
      </c>
      <c r="N4" s="187"/>
      <c r="O4" s="187"/>
      <c r="P4" s="187"/>
      <c r="Q4" s="187" t="s">
        <v>23</v>
      </c>
      <c r="R4" s="187"/>
      <c r="S4" s="187"/>
      <c r="T4" s="187"/>
      <c r="U4" s="187" t="s">
        <v>24</v>
      </c>
      <c r="V4" s="187"/>
      <c r="W4" s="187"/>
      <c r="X4" s="187"/>
      <c r="Y4" s="187" t="s">
        <v>25</v>
      </c>
      <c r="Z4" s="187"/>
      <c r="AA4" s="187"/>
      <c r="AB4" s="187"/>
      <c r="AC4" s="187" t="s">
        <v>26</v>
      </c>
      <c r="AD4" s="187"/>
      <c r="AE4" s="187"/>
      <c r="AF4" s="187"/>
      <c r="AG4" s="189" t="s">
        <v>27</v>
      </c>
      <c r="AH4" s="189"/>
      <c r="AI4" s="189"/>
      <c r="AJ4" s="189"/>
      <c r="AK4" s="187" t="s">
        <v>28</v>
      </c>
      <c r="AL4" s="187"/>
      <c r="AM4" s="187"/>
      <c r="AN4" s="187"/>
      <c r="AO4" s="187" t="s">
        <v>29</v>
      </c>
      <c r="AP4" s="187"/>
      <c r="AQ4" s="187"/>
      <c r="AR4" s="187"/>
      <c r="AS4" s="187" t="s">
        <v>30</v>
      </c>
      <c r="AT4" s="187"/>
      <c r="AU4" s="187"/>
      <c r="AV4" s="187"/>
      <c r="AW4" s="187" t="s">
        <v>31</v>
      </c>
      <c r="AX4" s="187"/>
      <c r="AY4" s="187"/>
      <c r="AZ4" s="187"/>
      <c r="BA4" s="124" t="s">
        <v>32</v>
      </c>
      <c r="BB4" s="124" t="s">
        <v>33</v>
      </c>
      <c r="BC4" s="124" t="s">
        <v>34</v>
      </c>
    </row>
    <row r="5" spans="1:58" ht="50.25" customHeight="1">
      <c r="A5" s="187" t="s">
        <v>82</v>
      </c>
      <c r="B5" s="187" t="s">
        <v>15</v>
      </c>
      <c r="C5" s="124" t="s">
        <v>55</v>
      </c>
      <c r="D5" s="125" t="s">
        <v>83</v>
      </c>
      <c r="E5" s="124" t="s">
        <v>36</v>
      </c>
      <c r="F5" s="124" t="s">
        <v>37</v>
      </c>
      <c r="G5" s="124" t="s">
        <v>38</v>
      </c>
      <c r="H5" s="124" t="s">
        <v>39</v>
      </c>
      <c r="I5" s="124" t="s">
        <v>36</v>
      </c>
      <c r="J5" s="124" t="s">
        <v>37</v>
      </c>
      <c r="K5" s="124" t="s">
        <v>38</v>
      </c>
      <c r="L5" s="124" t="s">
        <v>39</v>
      </c>
      <c r="M5" s="124" t="s">
        <v>36</v>
      </c>
      <c r="N5" s="124" t="s">
        <v>37</v>
      </c>
      <c r="O5" s="124" t="s">
        <v>38</v>
      </c>
      <c r="P5" s="124" t="s">
        <v>39</v>
      </c>
      <c r="Q5" s="124" t="s">
        <v>36</v>
      </c>
      <c r="R5" s="124" t="s">
        <v>37</v>
      </c>
      <c r="S5" s="124" t="s">
        <v>38</v>
      </c>
      <c r="T5" s="124" t="s">
        <v>39</v>
      </c>
      <c r="U5" s="124" t="s">
        <v>36</v>
      </c>
      <c r="V5" s="124" t="s">
        <v>37</v>
      </c>
      <c r="W5" s="124" t="s">
        <v>38</v>
      </c>
      <c r="X5" s="124" t="s">
        <v>39</v>
      </c>
      <c r="Y5" s="124" t="s">
        <v>36</v>
      </c>
      <c r="Z5" s="124" t="s">
        <v>37</v>
      </c>
      <c r="AA5" s="124" t="s">
        <v>38</v>
      </c>
      <c r="AB5" s="124" t="s">
        <v>39</v>
      </c>
      <c r="AC5" s="124" t="s">
        <v>36</v>
      </c>
      <c r="AD5" s="124" t="s">
        <v>37</v>
      </c>
      <c r="AE5" s="124" t="s">
        <v>38</v>
      </c>
      <c r="AF5" s="124" t="s">
        <v>39</v>
      </c>
      <c r="AG5" s="124" t="s">
        <v>36</v>
      </c>
      <c r="AH5" s="124" t="s">
        <v>37</v>
      </c>
      <c r="AI5" s="124" t="s">
        <v>38</v>
      </c>
      <c r="AJ5" s="124" t="s">
        <v>39</v>
      </c>
      <c r="AK5" s="124" t="s">
        <v>36</v>
      </c>
      <c r="AL5" s="124" t="s">
        <v>37</v>
      </c>
      <c r="AM5" s="124" t="s">
        <v>38</v>
      </c>
      <c r="AN5" s="124" t="s">
        <v>39</v>
      </c>
      <c r="AO5" s="124" t="s">
        <v>36</v>
      </c>
      <c r="AP5" s="124" t="s">
        <v>37</v>
      </c>
      <c r="AQ5" s="124" t="s">
        <v>38</v>
      </c>
      <c r="AR5" s="124" t="s">
        <v>39</v>
      </c>
      <c r="AS5" s="124" t="s">
        <v>36</v>
      </c>
      <c r="AT5" s="124" t="s">
        <v>37</v>
      </c>
      <c r="AU5" s="124" t="s">
        <v>38</v>
      </c>
      <c r="AV5" s="124" t="s">
        <v>39</v>
      </c>
      <c r="AW5" s="124" t="s">
        <v>36</v>
      </c>
      <c r="AX5" s="124" t="s">
        <v>37</v>
      </c>
      <c r="AY5" s="124" t="s">
        <v>38</v>
      </c>
      <c r="AZ5" s="124" t="s">
        <v>39</v>
      </c>
      <c r="BA5" s="175">
        <f>H6+L6+P6+T6+X6+AB6+AF6+AJ6+AN6+AR6+AV6+AZ6</f>
        <v>48</v>
      </c>
      <c r="BB5" s="179">
        <f>BC5*2</f>
        <v>0.36</v>
      </c>
      <c r="BC5" s="179">
        <f>H9+L9+P9+T9+X9+AB9+AF9+AJ9+AN9+AR9+AV9+AZ9</f>
        <v>0.18</v>
      </c>
    </row>
    <row r="6" spans="1:58" ht="60" customHeight="1">
      <c r="A6" s="187"/>
      <c r="B6" s="187"/>
      <c r="C6" s="126" t="s">
        <v>57</v>
      </c>
      <c r="D6" s="98" t="s">
        <v>84</v>
      </c>
      <c r="E6" s="143">
        <v>2</v>
      </c>
      <c r="F6" s="143">
        <v>2</v>
      </c>
      <c r="G6" s="143">
        <v>0</v>
      </c>
      <c r="H6" s="143">
        <f>SUM(E6:G6)</f>
        <v>4</v>
      </c>
      <c r="I6" s="143">
        <v>2</v>
      </c>
      <c r="J6" s="143">
        <v>2</v>
      </c>
      <c r="K6" s="143">
        <v>0</v>
      </c>
      <c r="L6" s="143">
        <f>SUM(I6:K6)</f>
        <v>4</v>
      </c>
      <c r="M6" s="143">
        <v>2</v>
      </c>
      <c r="N6" s="143">
        <v>2</v>
      </c>
      <c r="O6" s="143">
        <v>0</v>
      </c>
      <c r="P6" s="143">
        <f>SUM(M6:O6)</f>
        <v>4</v>
      </c>
      <c r="Q6" s="143">
        <v>2</v>
      </c>
      <c r="R6" s="143">
        <v>2</v>
      </c>
      <c r="S6" s="143">
        <v>0</v>
      </c>
      <c r="T6" s="143">
        <f>SUM(Q6:S6)</f>
        <v>4</v>
      </c>
      <c r="U6" s="143">
        <v>2</v>
      </c>
      <c r="V6" s="143">
        <v>2</v>
      </c>
      <c r="W6" s="143">
        <v>0</v>
      </c>
      <c r="X6" s="143">
        <f>SUM(U6:W6)</f>
        <v>4</v>
      </c>
      <c r="Y6" s="143">
        <v>2</v>
      </c>
      <c r="Z6" s="143">
        <v>2</v>
      </c>
      <c r="AA6" s="143">
        <v>0</v>
      </c>
      <c r="AB6" s="143">
        <f>SUM(Y6:AA6)</f>
        <v>4</v>
      </c>
      <c r="AC6" s="143">
        <v>2</v>
      </c>
      <c r="AD6" s="143">
        <v>2</v>
      </c>
      <c r="AE6" s="143">
        <v>0</v>
      </c>
      <c r="AF6" s="143">
        <f>SUM(AC6:AE6)</f>
        <v>4</v>
      </c>
      <c r="AG6" s="143">
        <v>2</v>
      </c>
      <c r="AH6" s="143">
        <v>2</v>
      </c>
      <c r="AI6" s="143">
        <v>0</v>
      </c>
      <c r="AJ6" s="143">
        <f>SUM(AG6:AI6)</f>
        <v>4</v>
      </c>
      <c r="AK6" s="143">
        <v>2</v>
      </c>
      <c r="AL6" s="143">
        <v>2</v>
      </c>
      <c r="AM6" s="143">
        <v>0</v>
      </c>
      <c r="AN6" s="143">
        <f>SUM(AK6:AM6)</f>
        <v>4</v>
      </c>
      <c r="AO6" s="143">
        <v>2</v>
      </c>
      <c r="AP6" s="143">
        <v>2</v>
      </c>
      <c r="AQ6" s="143">
        <v>0</v>
      </c>
      <c r="AR6" s="143">
        <f>SUM(AO6:AQ6)</f>
        <v>4</v>
      </c>
      <c r="AS6" s="143">
        <v>2</v>
      </c>
      <c r="AT6" s="143">
        <v>2</v>
      </c>
      <c r="AU6" s="143">
        <v>0</v>
      </c>
      <c r="AV6" s="143">
        <f>SUM(AS6:AU6)</f>
        <v>4</v>
      </c>
      <c r="AW6" s="143">
        <v>2</v>
      </c>
      <c r="AX6" s="143">
        <v>2</v>
      </c>
      <c r="AY6" s="143">
        <v>0</v>
      </c>
      <c r="AZ6" s="143">
        <f>SUM(AW6:AY6)</f>
        <v>4</v>
      </c>
      <c r="BA6" s="176"/>
      <c r="BB6" s="179"/>
      <c r="BC6" s="179"/>
      <c r="BD6">
        <f>E6+I6+M6+Q6+U6+Y6+AC6+AG6+AK6+AO6+AS6+AW6</f>
        <v>24</v>
      </c>
      <c r="BE6">
        <f t="shared" ref="BE6:BF6" si="0">F6+J6+N6+R6+V6+Z6+AD6+AH6+AL6+AP6+AT6+AX6</f>
        <v>24</v>
      </c>
      <c r="BF6">
        <f t="shared" si="0"/>
        <v>0</v>
      </c>
    </row>
    <row r="7" spans="1:58" ht="45" customHeight="1">
      <c r="A7" s="187"/>
      <c r="B7" s="187"/>
      <c r="C7" s="124" t="s">
        <v>59</v>
      </c>
      <c r="D7" s="100" t="s">
        <v>85</v>
      </c>
      <c r="E7" s="187" t="s">
        <v>40</v>
      </c>
      <c r="F7" s="187"/>
      <c r="G7" s="187"/>
      <c r="H7" s="187"/>
      <c r="I7" s="187" t="s">
        <v>41</v>
      </c>
      <c r="J7" s="187"/>
      <c r="K7" s="187"/>
      <c r="L7" s="187"/>
      <c r="M7" s="187" t="s">
        <v>42</v>
      </c>
      <c r="N7" s="187"/>
      <c r="O7" s="187"/>
      <c r="P7" s="187"/>
      <c r="Q7" s="187" t="s">
        <v>43</v>
      </c>
      <c r="R7" s="187"/>
      <c r="S7" s="187"/>
      <c r="T7" s="187"/>
      <c r="U7" s="187" t="s">
        <v>44</v>
      </c>
      <c r="V7" s="187"/>
      <c r="W7" s="187"/>
      <c r="X7" s="187"/>
      <c r="Y7" s="187" t="s">
        <v>45</v>
      </c>
      <c r="Z7" s="187"/>
      <c r="AA7" s="187"/>
      <c r="AB7" s="187"/>
      <c r="AC7" s="187" t="s">
        <v>46</v>
      </c>
      <c r="AD7" s="187"/>
      <c r="AE7" s="187"/>
      <c r="AF7" s="187"/>
      <c r="AG7" s="187" t="s">
        <v>47</v>
      </c>
      <c r="AH7" s="187"/>
      <c r="AI7" s="187"/>
      <c r="AJ7" s="187"/>
      <c r="AK7" s="187" t="s">
        <v>48</v>
      </c>
      <c r="AL7" s="187"/>
      <c r="AM7" s="187"/>
      <c r="AN7" s="187"/>
      <c r="AO7" s="187" t="s">
        <v>49</v>
      </c>
      <c r="AP7" s="187"/>
      <c r="AQ7" s="187"/>
      <c r="AR7" s="187"/>
      <c r="AS7" s="187" t="s">
        <v>50</v>
      </c>
      <c r="AT7" s="187"/>
      <c r="AU7" s="187"/>
      <c r="AV7" s="187"/>
      <c r="AW7" s="187" t="s">
        <v>51</v>
      </c>
      <c r="AX7" s="187"/>
      <c r="AY7" s="187"/>
      <c r="AZ7" s="187"/>
      <c r="BA7" s="176"/>
      <c r="BB7" s="179"/>
      <c r="BC7" s="179"/>
    </row>
    <row r="8" spans="1:58" ht="62.25" customHeight="1">
      <c r="A8" s="187"/>
      <c r="B8" s="187"/>
      <c r="C8" s="124" t="s">
        <v>52</v>
      </c>
      <c r="D8" s="128">
        <v>314.16000000000003</v>
      </c>
      <c r="E8" s="124" t="s">
        <v>36</v>
      </c>
      <c r="F8" s="124" t="s">
        <v>37</v>
      </c>
      <c r="G8" s="124" t="s">
        <v>38</v>
      </c>
      <c r="H8" s="124" t="s">
        <v>39</v>
      </c>
      <c r="I8" s="124" t="s">
        <v>36</v>
      </c>
      <c r="J8" s="124" t="s">
        <v>37</v>
      </c>
      <c r="K8" s="124" t="s">
        <v>38</v>
      </c>
      <c r="L8" s="124" t="s">
        <v>39</v>
      </c>
      <c r="M8" s="124" t="s">
        <v>36</v>
      </c>
      <c r="N8" s="124" t="s">
        <v>37</v>
      </c>
      <c r="O8" s="124" t="s">
        <v>38</v>
      </c>
      <c r="P8" s="124" t="s">
        <v>39</v>
      </c>
      <c r="Q8" s="124" t="s">
        <v>36</v>
      </c>
      <c r="R8" s="124" t="s">
        <v>37</v>
      </c>
      <c r="S8" s="124" t="s">
        <v>38</v>
      </c>
      <c r="T8" s="124" t="s">
        <v>39</v>
      </c>
      <c r="U8" s="124" t="s">
        <v>36</v>
      </c>
      <c r="V8" s="124" t="s">
        <v>37</v>
      </c>
      <c r="W8" s="124" t="s">
        <v>38</v>
      </c>
      <c r="X8" s="124" t="s">
        <v>39</v>
      </c>
      <c r="Y8" s="124" t="s">
        <v>36</v>
      </c>
      <c r="Z8" s="124" t="s">
        <v>37</v>
      </c>
      <c r="AA8" s="124" t="s">
        <v>38</v>
      </c>
      <c r="AB8" s="124" t="s">
        <v>39</v>
      </c>
      <c r="AC8" s="124" t="s">
        <v>36</v>
      </c>
      <c r="AD8" s="124" t="s">
        <v>37</v>
      </c>
      <c r="AE8" s="124" t="s">
        <v>38</v>
      </c>
      <c r="AF8" s="124" t="s">
        <v>39</v>
      </c>
      <c r="AG8" s="124" t="s">
        <v>36</v>
      </c>
      <c r="AH8" s="124" t="s">
        <v>37</v>
      </c>
      <c r="AI8" s="124" t="s">
        <v>38</v>
      </c>
      <c r="AJ8" s="124" t="s">
        <v>39</v>
      </c>
      <c r="AK8" s="124" t="s">
        <v>36</v>
      </c>
      <c r="AL8" s="124" t="s">
        <v>37</v>
      </c>
      <c r="AM8" s="124" t="s">
        <v>38</v>
      </c>
      <c r="AN8" s="124" t="s">
        <v>39</v>
      </c>
      <c r="AO8" s="124" t="s">
        <v>36</v>
      </c>
      <c r="AP8" s="124" t="s">
        <v>37</v>
      </c>
      <c r="AQ8" s="124" t="s">
        <v>38</v>
      </c>
      <c r="AR8" s="124" t="s">
        <v>39</v>
      </c>
      <c r="AS8" s="124" t="s">
        <v>36</v>
      </c>
      <c r="AT8" s="124" t="s">
        <v>37</v>
      </c>
      <c r="AU8" s="124" t="s">
        <v>38</v>
      </c>
      <c r="AV8" s="124" t="s">
        <v>39</v>
      </c>
      <c r="AW8" s="124" t="s">
        <v>36</v>
      </c>
      <c r="AX8" s="124" t="s">
        <v>37</v>
      </c>
      <c r="AY8" s="124" t="s">
        <v>38</v>
      </c>
      <c r="AZ8" s="124" t="s">
        <v>39</v>
      </c>
      <c r="BA8" s="176"/>
      <c r="BB8" s="179"/>
      <c r="BC8" s="179"/>
    </row>
    <row r="9" spans="1:58" ht="89.25" customHeight="1">
      <c r="A9" s="187"/>
      <c r="B9" s="187"/>
      <c r="C9" s="124" t="s">
        <v>53</v>
      </c>
      <c r="D9" s="128" t="s">
        <v>86</v>
      </c>
      <c r="E9" s="48">
        <f>0.01*E6/4</f>
        <v>5.0000000000000001E-3</v>
      </c>
      <c r="F9" s="48">
        <f>0.02*F6/4</f>
        <v>0.01</v>
      </c>
      <c r="G9" s="48">
        <f>0.03*G6/4</f>
        <v>0</v>
      </c>
      <c r="H9" s="48">
        <f>E9+F9+G9</f>
        <v>1.4999999999999999E-2</v>
      </c>
      <c r="I9" s="48">
        <f>0.01*I6/4</f>
        <v>5.0000000000000001E-3</v>
      </c>
      <c r="J9" s="48">
        <f>0.02*J6/4</f>
        <v>0.01</v>
      </c>
      <c r="K9" s="48">
        <f>0.03*K6/4</f>
        <v>0</v>
      </c>
      <c r="L9" s="48">
        <f>I9+J9+K9</f>
        <v>1.4999999999999999E-2</v>
      </c>
      <c r="M9" s="48">
        <f>0.01*M6/4</f>
        <v>5.0000000000000001E-3</v>
      </c>
      <c r="N9" s="48">
        <f>0.02*N6/4</f>
        <v>0.01</v>
      </c>
      <c r="O9" s="48">
        <f>0.03*O6/4</f>
        <v>0</v>
      </c>
      <c r="P9" s="48">
        <f>M9+N9+O9</f>
        <v>1.4999999999999999E-2</v>
      </c>
      <c r="Q9" s="48">
        <f>0.01*Q6/4</f>
        <v>5.0000000000000001E-3</v>
      </c>
      <c r="R9" s="48">
        <f>0.02*R6/4</f>
        <v>0.01</v>
      </c>
      <c r="S9" s="48">
        <f>0.03*S6/4</f>
        <v>0</v>
      </c>
      <c r="T9" s="48">
        <f>Q9+R9+S9</f>
        <v>1.4999999999999999E-2</v>
      </c>
      <c r="U9" s="48">
        <f>0.01*U6/4</f>
        <v>5.0000000000000001E-3</v>
      </c>
      <c r="V9" s="48">
        <f>0.02*V6/4</f>
        <v>0.01</v>
      </c>
      <c r="W9" s="48">
        <f>0.03*W6/4</f>
        <v>0</v>
      </c>
      <c r="X9" s="48">
        <f>U9+V9+W9</f>
        <v>1.4999999999999999E-2</v>
      </c>
      <c r="Y9" s="48">
        <f>0.01*Y6/4</f>
        <v>5.0000000000000001E-3</v>
      </c>
      <c r="Z9" s="48">
        <f>0.02*Z6/4</f>
        <v>0.01</v>
      </c>
      <c r="AA9" s="48">
        <f>0.03*AA6/4</f>
        <v>0</v>
      </c>
      <c r="AB9" s="48">
        <f>Y9+Z9+AA9</f>
        <v>1.4999999999999999E-2</v>
      </c>
      <c r="AC9" s="48">
        <f>0.01*AC6/4</f>
        <v>5.0000000000000001E-3</v>
      </c>
      <c r="AD9" s="48">
        <f>0.02*AD6/4</f>
        <v>0.01</v>
      </c>
      <c r="AE9" s="48">
        <f>0.03*AE6/4</f>
        <v>0</v>
      </c>
      <c r="AF9" s="48">
        <f>AC9+AD9+AE9</f>
        <v>1.4999999999999999E-2</v>
      </c>
      <c r="AG9" s="48">
        <f>0.01*AG6/4</f>
        <v>5.0000000000000001E-3</v>
      </c>
      <c r="AH9" s="48">
        <f>0.02*AH6/4</f>
        <v>0.01</v>
      </c>
      <c r="AI9" s="48">
        <f>0.03*AI6/4</f>
        <v>0</v>
      </c>
      <c r="AJ9" s="48">
        <f>AG9+AH9+AI9</f>
        <v>1.4999999999999999E-2</v>
      </c>
      <c r="AK9" s="48">
        <f>0.01*AK6/4</f>
        <v>5.0000000000000001E-3</v>
      </c>
      <c r="AL9" s="48">
        <f>0.02*AL6/4</f>
        <v>0.01</v>
      </c>
      <c r="AM9" s="48">
        <f>0.03*AM6/4</f>
        <v>0</v>
      </c>
      <c r="AN9" s="48">
        <f>AK9+AL9+AM9</f>
        <v>1.4999999999999999E-2</v>
      </c>
      <c r="AO9" s="48">
        <f>0.01*AO6/4</f>
        <v>5.0000000000000001E-3</v>
      </c>
      <c r="AP9" s="48">
        <f>0.02*AP6/4</f>
        <v>0.01</v>
      </c>
      <c r="AQ9" s="48">
        <f>0.03*AQ6/4</f>
        <v>0</v>
      </c>
      <c r="AR9" s="48">
        <f>AO9+AP9+AQ9</f>
        <v>1.4999999999999999E-2</v>
      </c>
      <c r="AS9" s="48">
        <f>0.01*AS6/4</f>
        <v>5.0000000000000001E-3</v>
      </c>
      <c r="AT9" s="48">
        <f>0.02*AT6/4</f>
        <v>0.01</v>
      </c>
      <c r="AU9" s="48">
        <f>0.03*AU6/4</f>
        <v>0</v>
      </c>
      <c r="AV9" s="48">
        <f>AS9+AT9+AU9</f>
        <v>1.4999999999999999E-2</v>
      </c>
      <c r="AW9" s="48">
        <f>0.01*AW6/4</f>
        <v>5.0000000000000001E-3</v>
      </c>
      <c r="AX9" s="48">
        <f>0.02*AX6/4</f>
        <v>0.01</v>
      </c>
      <c r="AY9" s="48">
        <f>0.03*AY6/4</f>
        <v>0</v>
      </c>
      <c r="AZ9" s="48">
        <f>AW9+AX9+AY9</f>
        <v>1.4999999999999999E-2</v>
      </c>
      <c r="BA9" s="177"/>
      <c r="BB9" s="179"/>
      <c r="BC9" s="179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9"/>
  <sheetViews>
    <sheetView topLeftCell="E7" zoomScale="90" zoomScaleNormal="90" workbookViewId="0">
      <selection activeCell="BC5" sqref="BC5:BC9"/>
    </sheetView>
  </sheetViews>
  <sheetFormatPr defaultColWidth="9" defaultRowHeight="14.4"/>
  <cols>
    <col min="1" max="2" width="2.33203125" style="152" customWidth="1"/>
    <col min="3" max="3" width="3.77734375" style="152" customWidth="1"/>
    <col min="4" max="4" width="5.6640625" style="152" customWidth="1"/>
    <col min="5" max="52" width="2.33203125" style="152" customWidth="1"/>
    <col min="53" max="53" width="4" style="152" customWidth="1"/>
    <col min="54" max="54" width="3.88671875" style="152" customWidth="1"/>
    <col min="55" max="55" width="3.77734375" style="152" customWidth="1"/>
    <col min="56" max="16384" width="9" style="152"/>
  </cols>
  <sheetData>
    <row r="1" spans="1:58" ht="17.399999999999999">
      <c r="A1" s="85" t="s">
        <v>16</v>
      </c>
      <c r="B1" s="85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8" ht="25.8">
      <c r="A2" s="190" t="s">
        <v>17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</row>
    <row r="3" spans="1:58" ht="22.2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67" t="s">
        <v>2</v>
      </c>
      <c r="AE3" s="167"/>
      <c r="AF3" s="167"/>
      <c r="AG3" s="167"/>
      <c r="AH3" s="167"/>
      <c r="AI3" s="167"/>
      <c r="AJ3" s="167"/>
      <c r="AK3" s="167"/>
      <c r="AL3" s="167"/>
      <c r="AM3" s="83"/>
      <c r="AN3" s="82"/>
      <c r="AO3" s="82"/>
      <c r="AP3" s="82"/>
      <c r="AQ3" s="82"/>
      <c r="AR3" s="167" t="s">
        <v>3</v>
      </c>
      <c r="AS3" s="167"/>
      <c r="AT3" s="167"/>
      <c r="AU3" s="167"/>
      <c r="AV3" s="167"/>
      <c r="AW3" s="167"/>
      <c r="AX3" s="167"/>
      <c r="AY3" s="167"/>
      <c r="AZ3" s="79"/>
      <c r="BA3" s="79"/>
      <c r="BB3" s="84"/>
      <c r="BC3" s="84"/>
    </row>
    <row r="4" spans="1:58" ht="118.8">
      <c r="A4" s="86" t="s">
        <v>4</v>
      </c>
      <c r="B4" s="86" t="s">
        <v>5</v>
      </c>
      <c r="C4" s="86" t="s">
        <v>18</v>
      </c>
      <c r="D4" s="86" t="s">
        <v>282</v>
      </c>
      <c r="E4" s="165" t="s">
        <v>20</v>
      </c>
      <c r="F4" s="165"/>
      <c r="G4" s="165"/>
      <c r="H4" s="165"/>
      <c r="I4" s="165" t="s">
        <v>21</v>
      </c>
      <c r="J4" s="165"/>
      <c r="K4" s="165"/>
      <c r="L4" s="165"/>
      <c r="M4" s="165" t="s">
        <v>22</v>
      </c>
      <c r="N4" s="165"/>
      <c r="O4" s="165"/>
      <c r="P4" s="165"/>
      <c r="Q4" s="165" t="s">
        <v>23</v>
      </c>
      <c r="R4" s="165"/>
      <c r="S4" s="165"/>
      <c r="T4" s="165"/>
      <c r="U4" s="165" t="s">
        <v>24</v>
      </c>
      <c r="V4" s="165"/>
      <c r="W4" s="165"/>
      <c r="X4" s="165"/>
      <c r="Y4" s="165" t="s">
        <v>25</v>
      </c>
      <c r="Z4" s="165"/>
      <c r="AA4" s="165"/>
      <c r="AB4" s="165"/>
      <c r="AC4" s="165" t="s">
        <v>26</v>
      </c>
      <c r="AD4" s="165"/>
      <c r="AE4" s="165"/>
      <c r="AF4" s="165"/>
      <c r="AG4" s="168" t="s">
        <v>27</v>
      </c>
      <c r="AH4" s="168"/>
      <c r="AI4" s="168"/>
      <c r="AJ4" s="168"/>
      <c r="AK4" s="165" t="s">
        <v>28</v>
      </c>
      <c r="AL4" s="165"/>
      <c r="AM4" s="165"/>
      <c r="AN4" s="165"/>
      <c r="AO4" s="165" t="s">
        <v>29</v>
      </c>
      <c r="AP4" s="165"/>
      <c r="AQ4" s="165"/>
      <c r="AR4" s="165"/>
      <c r="AS4" s="165" t="s">
        <v>30</v>
      </c>
      <c r="AT4" s="165"/>
      <c r="AU4" s="165"/>
      <c r="AV4" s="165"/>
      <c r="AW4" s="165" t="s">
        <v>31</v>
      </c>
      <c r="AX4" s="165"/>
      <c r="AY4" s="165"/>
      <c r="AZ4" s="165"/>
      <c r="BA4" s="86" t="s">
        <v>32</v>
      </c>
      <c r="BB4" s="86" t="s">
        <v>33</v>
      </c>
      <c r="BC4" s="86" t="s">
        <v>34</v>
      </c>
    </row>
    <row r="5" spans="1:58" ht="43.2">
      <c r="A5" s="165" t="s">
        <v>35</v>
      </c>
      <c r="B5" s="165" t="s">
        <v>15</v>
      </c>
      <c r="C5" s="86" t="s">
        <v>55</v>
      </c>
      <c r="D5" s="153" t="s">
        <v>283</v>
      </c>
      <c r="E5" s="86" t="s">
        <v>36</v>
      </c>
      <c r="F5" s="86" t="s">
        <v>37</v>
      </c>
      <c r="G5" s="86" t="s">
        <v>38</v>
      </c>
      <c r="H5" s="86" t="s">
        <v>39</v>
      </c>
      <c r="I5" s="86" t="s">
        <v>36</v>
      </c>
      <c r="J5" s="86" t="s">
        <v>37</v>
      </c>
      <c r="K5" s="86" t="s">
        <v>38</v>
      </c>
      <c r="L5" s="86" t="s">
        <v>39</v>
      </c>
      <c r="M5" s="86" t="s">
        <v>36</v>
      </c>
      <c r="N5" s="86" t="s">
        <v>37</v>
      </c>
      <c r="O5" s="86" t="s">
        <v>38</v>
      </c>
      <c r="P5" s="86" t="s">
        <v>39</v>
      </c>
      <c r="Q5" s="86" t="s">
        <v>36</v>
      </c>
      <c r="R5" s="86" t="s">
        <v>37</v>
      </c>
      <c r="S5" s="86" t="s">
        <v>38</v>
      </c>
      <c r="T5" s="86" t="s">
        <v>39</v>
      </c>
      <c r="U5" s="86" t="s">
        <v>36</v>
      </c>
      <c r="V5" s="86" t="s">
        <v>37</v>
      </c>
      <c r="W5" s="86" t="s">
        <v>38</v>
      </c>
      <c r="X5" s="86" t="s">
        <v>39</v>
      </c>
      <c r="Y5" s="86" t="s">
        <v>36</v>
      </c>
      <c r="Z5" s="86" t="s">
        <v>37</v>
      </c>
      <c r="AA5" s="86" t="s">
        <v>38</v>
      </c>
      <c r="AB5" s="86" t="s">
        <v>39</v>
      </c>
      <c r="AC5" s="86" t="s">
        <v>36</v>
      </c>
      <c r="AD5" s="86" t="s">
        <v>37</v>
      </c>
      <c r="AE5" s="86" t="s">
        <v>38</v>
      </c>
      <c r="AF5" s="86" t="s">
        <v>39</v>
      </c>
      <c r="AG5" s="86" t="s">
        <v>36</v>
      </c>
      <c r="AH5" s="86" t="s">
        <v>37</v>
      </c>
      <c r="AI5" s="86" t="s">
        <v>38</v>
      </c>
      <c r="AJ5" s="86" t="s">
        <v>39</v>
      </c>
      <c r="AK5" s="86" t="s">
        <v>36</v>
      </c>
      <c r="AL5" s="86" t="s">
        <v>37</v>
      </c>
      <c r="AM5" s="86" t="s">
        <v>38</v>
      </c>
      <c r="AN5" s="86" t="s">
        <v>39</v>
      </c>
      <c r="AO5" s="86" t="s">
        <v>36</v>
      </c>
      <c r="AP5" s="86" t="s">
        <v>37</v>
      </c>
      <c r="AQ5" s="86" t="s">
        <v>38</v>
      </c>
      <c r="AR5" s="86" t="s">
        <v>39</v>
      </c>
      <c r="AS5" s="86" t="s">
        <v>36</v>
      </c>
      <c r="AT5" s="86" t="s">
        <v>37</v>
      </c>
      <c r="AU5" s="86" t="s">
        <v>38</v>
      </c>
      <c r="AV5" s="86" t="s">
        <v>39</v>
      </c>
      <c r="AW5" s="86" t="s">
        <v>36</v>
      </c>
      <c r="AX5" s="86" t="s">
        <v>37</v>
      </c>
      <c r="AY5" s="86" t="s">
        <v>38</v>
      </c>
      <c r="AZ5" s="86" t="s">
        <v>39</v>
      </c>
      <c r="BA5" s="175">
        <f>H6+L6+P6+T6+X6+AB6+AF6+AJ6+AN6+AR6+AV6+AZ6</f>
        <v>89</v>
      </c>
      <c r="BB5" s="179">
        <f>BC5*2</f>
        <v>0.505</v>
      </c>
      <c r="BC5" s="179">
        <f>H9+L9+P9+T9+X9+AB9+AF9+AJ9+AN9+AR9+AV9+AZ9</f>
        <v>0.2525</v>
      </c>
    </row>
    <row r="6" spans="1:58" ht="55.8">
      <c r="A6" s="165"/>
      <c r="B6" s="165"/>
      <c r="C6" s="88" t="s">
        <v>57</v>
      </c>
      <c r="D6" s="154" t="s">
        <v>284</v>
      </c>
      <c r="E6" s="90"/>
      <c r="F6" s="90"/>
      <c r="G6" s="90">
        <v>0</v>
      </c>
      <c r="H6" s="90">
        <f>SUM(E6:G6)</f>
        <v>0</v>
      </c>
      <c r="I6" s="90"/>
      <c r="J6" s="90"/>
      <c r="K6" s="90">
        <v>0</v>
      </c>
      <c r="L6" s="90">
        <f>SUM(I6:K6)</f>
        <v>0</v>
      </c>
      <c r="M6" s="90"/>
      <c r="N6" s="90"/>
      <c r="O6" s="90">
        <v>0</v>
      </c>
      <c r="P6" s="90">
        <f>SUM(M6:O6)</f>
        <v>0</v>
      </c>
      <c r="Q6" s="90"/>
      <c r="R6" s="90"/>
      <c r="S6" s="90">
        <v>0</v>
      </c>
      <c r="T6" s="90">
        <f>SUM(Q6:S6)</f>
        <v>0</v>
      </c>
      <c r="U6" s="90"/>
      <c r="V6" s="90"/>
      <c r="W6" s="90">
        <v>0</v>
      </c>
      <c r="X6" s="90">
        <f>SUM(U6:W6)</f>
        <v>0</v>
      </c>
      <c r="Y6" s="90"/>
      <c r="Z6" s="90"/>
      <c r="AA6" s="90">
        <v>0</v>
      </c>
      <c r="AB6" s="90">
        <f>SUM(Y6:AA6)</f>
        <v>0</v>
      </c>
      <c r="AC6" s="90">
        <v>12</v>
      </c>
      <c r="AD6" s="90">
        <v>2</v>
      </c>
      <c r="AE6" s="90">
        <v>0</v>
      </c>
      <c r="AF6" s="90">
        <f>SUM(AC6:AE6)</f>
        <v>14</v>
      </c>
      <c r="AG6" s="90">
        <v>13</v>
      </c>
      <c r="AH6" s="90">
        <v>2</v>
      </c>
      <c r="AI6" s="90">
        <v>0</v>
      </c>
      <c r="AJ6" s="90">
        <f>SUM(AG6:AI6)</f>
        <v>15</v>
      </c>
      <c r="AK6" s="90">
        <v>13</v>
      </c>
      <c r="AL6" s="90">
        <v>2</v>
      </c>
      <c r="AM6" s="90">
        <v>0</v>
      </c>
      <c r="AN6" s="90">
        <f>SUM(AK6:AM6)</f>
        <v>15</v>
      </c>
      <c r="AO6" s="90">
        <v>13</v>
      </c>
      <c r="AP6" s="90">
        <v>2</v>
      </c>
      <c r="AQ6" s="90">
        <v>0</v>
      </c>
      <c r="AR6" s="90">
        <f>SUM(AO6:AQ6)</f>
        <v>15</v>
      </c>
      <c r="AS6" s="90">
        <v>13</v>
      </c>
      <c r="AT6" s="90">
        <v>2</v>
      </c>
      <c r="AU6" s="90">
        <v>0</v>
      </c>
      <c r="AV6" s="90">
        <f>SUM(AS6:AU6)</f>
        <v>15</v>
      </c>
      <c r="AW6" s="90">
        <v>13</v>
      </c>
      <c r="AX6" s="90">
        <v>2</v>
      </c>
      <c r="AY6" s="90">
        <v>0</v>
      </c>
      <c r="AZ6" s="90">
        <f>SUM(AW6:AY6)</f>
        <v>15</v>
      </c>
      <c r="BA6" s="176"/>
      <c r="BB6" s="179"/>
      <c r="BC6" s="179"/>
      <c r="BD6" s="152">
        <f>E6+I6+M6+Q6+U6+Y6+AC6+AG6+AK6+AO6+AS6+AW6</f>
        <v>77</v>
      </c>
      <c r="BE6" s="152">
        <f t="shared" ref="BE6:BF6" si="0">F6+J6+N6+R6+V6+Z6+AD6+AH6+AL6+AP6+AT6+AX6</f>
        <v>12</v>
      </c>
      <c r="BF6" s="152">
        <f t="shared" si="0"/>
        <v>0</v>
      </c>
    </row>
    <row r="7" spans="1:58" ht="43.2">
      <c r="A7" s="165"/>
      <c r="B7" s="165"/>
      <c r="C7" s="86" t="s">
        <v>59</v>
      </c>
      <c r="D7" s="155" t="s">
        <v>285</v>
      </c>
      <c r="E7" s="165" t="s">
        <v>40</v>
      </c>
      <c r="F7" s="165"/>
      <c r="G7" s="165"/>
      <c r="H7" s="165"/>
      <c r="I7" s="165" t="s">
        <v>41</v>
      </c>
      <c r="J7" s="165"/>
      <c r="K7" s="165"/>
      <c r="L7" s="165"/>
      <c r="M7" s="165" t="s">
        <v>42</v>
      </c>
      <c r="N7" s="165"/>
      <c r="O7" s="165"/>
      <c r="P7" s="165"/>
      <c r="Q7" s="165" t="s">
        <v>43</v>
      </c>
      <c r="R7" s="165"/>
      <c r="S7" s="165"/>
      <c r="T7" s="165"/>
      <c r="U7" s="165" t="s">
        <v>44</v>
      </c>
      <c r="V7" s="165"/>
      <c r="W7" s="165"/>
      <c r="X7" s="165"/>
      <c r="Y7" s="165" t="s">
        <v>45</v>
      </c>
      <c r="Z7" s="165"/>
      <c r="AA7" s="165"/>
      <c r="AB7" s="165"/>
      <c r="AC7" s="165" t="s">
        <v>46</v>
      </c>
      <c r="AD7" s="165"/>
      <c r="AE7" s="165"/>
      <c r="AF7" s="165"/>
      <c r="AG7" s="165" t="s">
        <v>47</v>
      </c>
      <c r="AH7" s="165"/>
      <c r="AI7" s="165"/>
      <c r="AJ7" s="165"/>
      <c r="AK7" s="165" t="s">
        <v>48</v>
      </c>
      <c r="AL7" s="165"/>
      <c r="AM7" s="165"/>
      <c r="AN7" s="165"/>
      <c r="AO7" s="165" t="s">
        <v>49</v>
      </c>
      <c r="AP7" s="165"/>
      <c r="AQ7" s="165"/>
      <c r="AR7" s="165"/>
      <c r="AS7" s="165" t="s">
        <v>50</v>
      </c>
      <c r="AT7" s="165"/>
      <c r="AU7" s="165"/>
      <c r="AV7" s="165"/>
      <c r="AW7" s="165" t="s">
        <v>51</v>
      </c>
      <c r="AX7" s="165"/>
      <c r="AY7" s="165"/>
      <c r="AZ7" s="165"/>
      <c r="BA7" s="176"/>
      <c r="BB7" s="179"/>
      <c r="BC7" s="179"/>
    </row>
    <row r="8" spans="1:58" ht="43.2">
      <c r="A8" s="165"/>
      <c r="B8" s="165"/>
      <c r="C8" s="86" t="s">
        <v>52</v>
      </c>
      <c r="D8" s="156">
        <v>2102.5500000000002</v>
      </c>
      <c r="E8" s="86" t="s">
        <v>36</v>
      </c>
      <c r="F8" s="86" t="s">
        <v>37</v>
      </c>
      <c r="G8" s="86" t="s">
        <v>38</v>
      </c>
      <c r="H8" s="86" t="s">
        <v>39</v>
      </c>
      <c r="I8" s="86" t="s">
        <v>36</v>
      </c>
      <c r="J8" s="86" t="s">
        <v>37</v>
      </c>
      <c r="K8" s="86" t="s">
        <v>38</v>
      </c>
      <c r="L8" s="86" t="s">
        <v>39</v>
      </c>
      <c r="M8" s="86" t="s">
        <v>36</v>
      </c>
      <c r="N8" s="86" t="s">
        <v>37</v>
      </c>
      <c r="O8" s="86" t="s">
        <v>38</v>
      </c>
      <c r="P8" s="86" t="s">
        <v>39</v>
      </c>
      <c r="Q8" s="86" t="s">
        <v>36</v>
      </c>
      <c r="R8" s="86" t="s">
        <v>37</v>
      </c>
      <c r="S8" s="86" t="s">
        <v>38</v>
      </c>
      <c r="T8" s="86" t="s">
        <v>39</v>
      </c>
      <c r="U8" s="86" t="s">
        <v>36</v>
      </c>
      <c r="V8" s="86" t="s">
        <v>37</v>
      </c>
      <c r="W8" s="86" t="s">
        <v>38</v>
      </c>
      <c r="X8" s="86" t="s">
        <v>39</v>
      </c>
      <c r="Y8" s="86" t="s">
        <v>36</v>
      </c>
      <c r="Z8" s="86" t="s">
        <v>37</v>
      </c>
      <c r="AA8" s="86" t="s">
        <v>38</v>
      </c>
      <c r="AB8" s="86" t="s">
        <v>39</v>
      </c>
      <c r="AC8" s="86" t="s">
        <v>36</v>
      </c>
      <c r="AD8" s="86" t="s">
        <v>37</v>
      </c>
      <c r="AE8" s="86" t="s">
        <v>38</v>
      </c>
      <c r="AF8" s="86" t="s">
        <v>39</v>
      </c>
      <c r="AG8" s="86" t="s">
        <v>36</v>
      </c>
      <c r="AH8" s="86" t="s">
        <v>37</v>
      </c>
      <c r="AI8" s="86" t="s">
        <v>38</v>
      </c>
      <c r="AJ8" s="86" t="s">
        <v>39</v>
      </c>
      <c r="AK8" s="86" t="s">
        <v>36</v>
      </c>
      <c r="AL8" s="86" t="s">
        <v>37</v>
      </c>
      <c r="AM8" s="86" t="s">
        <v>38</v>
      </c>
      <c r="AN8" s="86" t="s">
        <v>39</v>
      </c>
      <c r="AO8" s="86" t="s">
        <v>36</v>
      </c>
      <c r="AP8" s="86" t="s">
        <v>37</v>
      </c>
      <c r="AQ8" s="86" t="s">
        <v>38</v>
      </c>
      <c r="AR8" s="86" t="s">
        <v>39</v>
      </c>
      <c r="AS8" s="86" t="s">
        <v>36</v>
      </c>
      <c r="AT8" s="86" t="s">
        <v>37</v>
      </c>
      <c r="AU8" s="86" t="s">
        <v>38</v>
      </c>
      <c r="AV8" s="86" t="s">
        <v>39</v>
      </c>
      <c r="AW8" s="86" t="s">
        <v>36</v>
      </c>
      <c r="AX8" s="86" t="s">
        <v>37</v>
      </c>
      <c r="AY8" s="86" t="s">
        <v>38</v>
      </c>
      <c r="AZ8" s="86" t="s">
        <v>39</v>
      </c>
      <c r="BA8" s="176"/>
      <c r="BB8" s="179"/>
      <c r="BC8" s="179"/>
    </row>
    <row r="9" spans="1:58" ht="97.2">
      <c r="A9" s="165"/>
      <c r="B9" s="165"/>
      <c r="C9" s="86" t="s">
        <v>53</v>
      </c>
      <c r="D9" s="156">
        <v>160</v>
      </c>
      <c r="E9" s="48">
        <f>0.01*E6/4</f>
        <v>0</v>
      </c>
      <c r="F9" s="48">
        <f>0.02*F6/4</f>
        <v>0</v>
      </c>
      <c r="G9" s="48">
        <f>0.03*G6/4</f>
        <v>0</v>
      </c>
      <c r="H9" s="48">
        <f>E9+F9+G9</f>
        <v>0</v>
      </c>
      <c r="I9" s="48">
        <f>0.01*I6/4</f>
        <v>0</v>
      </c>
      <c r="J9" s="48">
        <f>0.02*J6/4</f>
        <v>0</v>
      </c>
      <c r="K9" s="48">
        <f>0.03*K6/4</f>
        <v>0</v>
      </c>
      <c r="L9" s="48">
        <f>I9+J9+K9</f>
        <v>0</v>
      </c>
      <c r="M9" s="48">
        <f>0.01*M6/4</f>
        <v>0</v>
      </c>
      <c r="N9" s="48">
        <f>0.02*N6/4</f>
        <v>0</v>
      </c>
      <c r="O9" s="48">
        <f>0.03*O6/4</f>
        <v>0</v>
      </c>
      <c r="P9" s="48">
        <f>M9+N9+O9</f>
        <v>0</v>
      </c>
      <c r="Q9" s="48">
        <f>0.01*Q6/4</f>
        <v>0</v>
      </c>
      <c r="R9" s="48">
        <f>0.02*R6/4</f>
        <v>0</v>
      </c>
      <c r="S9" s="48">
        <f>0.03*S6/4</f>
        <v>0</v>
      </c>
      <c r="T9" s="48">
        <f>Q9+R9+S9</f>
        <v>0</v>
      </c>
      <c r="U9" s="48">
        <f>0.01*U6/4</f>
        <v>0</v>
      </c>
      <c r="V9" s="48">
        <f>0.02*V6/4</f>
        <v>0</v>
      </c>
      <c r="W9" s="48">
        <f>0.03*W6/4</f>
        <v>0</v>
      </c>
      <c r="X9" s="48">
        <f>U9+V9+W9</f>
        <v>0</v>
      </c>
      <c r="Y9" s="48">
        <f>0.01*Y6/4</f>
        <v>0</v>
      </c>
      <c r="Z9" s="48">
        <f>0.02*Z6/4</f>
        <v>0</v>
      </c>
      <c r="AA9" s="48">
        <f>0.03*AA6/4</f>
        <v>0</v>
      </c>
      <c r="AB9" s="48">
        <f>Y9+Z9+AA9</f>
        <v>0</v>
      </c>
      <c r="AC9" s="48">
        <f>0.01*AC6/4</f>
        <v>0.03</v>
      </c>
      <c r="AD9" s="48">
        <f>0.02*AD6/4</f>
        <v>0.01</v>
      </c>
      <c r="AE9" s="48">
        <f>0.03*AE6/4</f>
        <v>0</v>
      </c>
      <c r="AF9" s="48">
        <f>AC9+AD9+AE9</f>
        <v>0.04</v>
      </c>
      <c r="AG9" s="48">
        <f>0.01*AG6/4</f>
        <v>3.2500000000000001E-2</v>
      </c>
      <c r="AH9" s="48">
        <f>0.02*AH6/4</f>
        <v>0.01</v>
      </c>
      <c r="AI9" s="48">
        <f>0.03*AI6/4</f>
        <v>0</v>
      </c>
      <c r="AJ9" s="48">
        <f>AG9+AH9+AI9</f>
        <v>4.2500000000000003E-2</v>
      </c>
      <c r="AK9" s="48">
        <f>0.01*AK6/4</f>
        <v>3.2500000000000001E-2</v>
      </c>
      <c r="AL9" s="48">
        <f>0.02*AL6/4</f>
        <v>0.01</v>
      </c>
      <c r="AM9" s="48">
        <f>0.03*AM6/4</f>
        <v>0</v>
      </c>
      <c r="AN9" s="48">
        <f>AK9+AL9+AM9</f>
        <v>4.2500000000000003E-2</v>
      </c>
      <c r="AO9" s="48">
        <f>0.01*AO6/4</f>
        <v>3.2500000000000001E-2</v>
      </c>
      <c r="AP9" s="48">
        <f>0.02*AP6/4</f>
        <v>0.01</v>
      </c>
      <c r="AQ9" s="48">
        <f>0.03*AQ6/4</f>
        <v>0</v>
      </c>
      <c r="AR9" s="48">
        <f>AO9+AP9+AQ9</f>
        <v>4.2500000000000003E-2</v>
      </c>
      <c r="AS9" s="48">
        <f>0.01*AS6/4</f>
        <v>3.2500000000000001E-2</v>
      </c>
      <c r="AT9" s="48">
        <f>0.02*AT6/4</f>
        <v>0.01</v>
      </c>
      <c r="AU9" s="48">
        <f>0.03*AU6/4</f>
        <v>0</v>
      </c>
      <c r="AV9" s="48">
        <f>AS9+AT9+AU9</f>
        <v>4.2500000000000003E-2</v>
      </c>
      <c r="AW9" s="48">
        <f>0.01*AW6/4</f>
        <v>3.2500000000000001E-2</v>
      </c>
      <c r="AX9" s="48">
        <f>0.02*AX6/4</f>
        <v>0.01</v>
      </c>
      <c r="AY9" s="48">
        <f>0.03*AY6/4</f>
        <v>0</v>
      </c>
      <c r="AZ9" s="48">
        <f>AW9+AX9+AY9</f>
        <v>4.2500000000000003E-2</v>
      </c>
      <c r="BA9" s="177"/>
      <c r="BB9" s="179"/>
      <c r="BC9" s="179"/>
    </row>
  </sheetData>
  <mergeCells count="32">
    <mergeCell ref="A5:A9"/>
    <mergeCell ref="B5:B9"/>
    <mergeCell ref="BA5:BA9"/>
    <mergeCell ref="E7:H7"/>
    <mergeCell ref="I7:L7"/>
    <mergeCell ref="M7:P7"/>
    <mergeCell ref="Q7:T7"/>
    <mergeCell ref="U7:X7"/>
    <mergeCell ref="BB5:BB9"/>
    <mergeCell ref="BC5:BC9"/>
    <mergeCell ref="Y7:AB7"/>
    <mergeCell ref="AC7:AF7"/>
    <mergeCell ref="AG7:AJ7"/>
    <mergeCell ref="AK7:AN7"/>
    <mergeCell ref="AO7:AR7"/>
    <mergeCell ref="AS7:AV7"/>
    <mergeCell ref="AW7:AZ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0"/>
  <sheetViews>
    <sheetView tabSelected="1" topLeftCell="AA1" zoomScaleNormal="100" workbookViewId="0">
      <selection activeCell="BD1" sqref="BD1:BK1048576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  <col min="56" max="57" width="5.33203125" hidden="1" customWidth="1"/>
    <col min="58" max="58" width="5.44140625" hidden="1" customWidth="1"/>
    <col min="59" max="63" width="0" hidden="1" customWidth="1"/>
  </cols>
  <sheetData>
    <row r="1" spans="1:59" ht="18.75" customHeight="1">
      <c r="A1" s="121"/>
      <c r="B1" s="121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</row>
    <row r="2" spans="1:59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9" ht="22.5" customHeight="1">
      <c r="A3" s="122"/>
      <c r="B3" s="122"/>
      <c r="C3" s="122"/>
      <c r="D3" s="12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82" t="s">
        <v>2</v>
      </c>
      <c r="AE3" s="182"/>
      <c r="AF3" s="182"/>
      <c r="AG3" s="182"/>
      <c r="AH3" s="182"/>
      <c r="AI3" s="182"/>
      <c r="AJ3" s="182"/>
      <c r="AK3" s="182"/>
      <c r="AL3" s="182"/>
      <c r="AM3" s="141"/>
      <c r="AN3" s="140"/>
      <c r="AO3" s="140"/>
      <c r="AP3" s="140"/>
      <c r="AQ3" s="140"/>
      <c r="AR3" s="182" t="s">
        <v>3</v>
      </c>
      <c r="AS3" s="182"/>
      <c r="AT3" s="182"/>
      <c r="AU3" s="182"/>
      <c r="AV3" s="182"/>
      <c r="AW3" s="182"/>
      <c r="AX3" s="182"/>
      <c r="AY3" s="182"/>
      <c r="AZ3" s="132"/>
      <c r="BA3" s="132"/>
      <c r="BB3" s="142"/>
      <c r="BC3" s="142"/>
    </row>
    <row r="4" spans="1:59" ht="66.75" customHeight="1">
      <c r="A4" s="133" t="s">
        <v>4</v>
      </c>
      <c r="B4" s="133" t="s">
        <v>5</v>
      </c>
      <c r="C4" s="133" t="s">
        <v>18</v>
      </c>
      <c r="D4" s="133" t="s">
        <v>90</v>
      </c>
      <c r="E4" s="180" t="s">
        <v>20</v>
      </c>
      <c r="F4" s="180"/>
      <c r="G4" s="180"/>
      <c r="H4" s="180"/>
      <c r="I4" s="180" t="s">
        <v>21</v>
      </c>
      <c r="J4" s="180"/>
      <c r="K4" s="180"/>
      <c r="L4" s="180"/>
      <c r="M4" s="180" t="s">
        <v>22</v>
      </c>
      <c r="N4" s="180"/>
      <c r="O4" s="180"/>
      <c r="P4" s="180"/>
      <c r="Q4" s="180" t="s">
        <v>23</v>
      </c>
      <c r="R4" s="180"/>
      <c r="S4" s="180"/>
      <c r="T4" s="180"/>
      <c r="U4" s="180" t="s">
        <v>24</v>
      </c>
      <c r="V4" s="180"/>
      <c r="W4" s="180"/>
      <c r="X4" s="180"/>
      <c r="Y4" s="180" t="s">
        <v>25</v>
      </c>
      <c r="Z4" s="180"/>
      <c r="AA4" s="180"/>
      <c r="AB4" s="180"/>
      <c r="AC4" s="180" t="s">
        <v>26</v>
      </c>
      <c r="AD4" s="180"/>
      <c r="AE4" s="180"/>
      <c r="AF4" s="180"/>
      <c r="AG4" s="183" t="s">
        <v>27</v>
      </c>
      <c r="AH4" s="183"/>
      <c r="AI4" s="183"/>
      <c r="AJ4" s="183"/>
      <c r="AK4" s="180" t="s">
        <v>28</v>
      </c>
      <c r="AL4" s="180"/>
      <c r="AM4" s="180"/>
      <c r="AN4" s="180"/>
      <c r="AO4" s="180" t="s">
        <v>29</v>
      </c>
      <c r="AP4" s="180"/>
      <c r="AQ4" s="180"/>
      <c r="AR4" s="180"/>
      <c r="AS4" s="180" t="s">
        <v>30</v>
      </c>
      <c r="AT4" s="180"/>
      <c r="AU4" s="180"/>
      <c r="AV4" s="180"/>
      <c r="AW4" s="180" t="s">
        <v>31</v>
      </c>
      <c r="AX4" s="180"/>
      <c r="AY4" s="180"/>
      <c r="AZ4" s="180"/>
      <c r="BA4" s="133" t="s">
        <v>32</v>
      </c>
      <c r="BB4" s="133" t="s">
        <v>33</v>
      </c>
      <c r="BC4" s="133" t="s">
        <v>34</v>
      </c>
    </row>
    <row r="5" spans="1:59" ht="50.25" customHeight="1">
      <c r="A5" s="180" t="s">
        <v>74</v>
      </c>
      <c r="B5" s="180" t="s">
        <v>15</v>
      </c>
      <c r="C5" s="133" t="s">
        <v>55</v>
      </c>
      <c r="D5" s="134" t="s">
        <v>91</v>
      </c>
      <c r="E5" s="133" t="s">
        <v>36</v>
      </c>
      <c r="F5" s="133" t="s">
        <v>37</v>
      </c>
      <c r="G5" s="133" t="s">
        <v>38</v>
      </c>
      <c r="H5" s="133" t="s">
        <v>39</v>
      </c>
      <c r="I5" s="133" t="s">
        <v>36</v>
      </c>
      <c r="J5" s="133" t="s">
        <v>37</v>
      </c>
      <c r="K5" s="133" t="s">
        <v>38</v>
      </c>
      <c r="L5" s="133" t="s">
        <v>39</v>
      </c>
      <c r="M5" s="133" t="s">
        <v>36</v>
      </c>
      <c r="N5" s="133" t="s">
        <v>37</v>
      </c>
      <c r="O5" s="133" t="s">
        <v>38</v>
      </c>
      <c r="P5" s="133" t="s">
        <v>39</v>
      </c>
      <c r="Q5" s="133" t="s">
        <v>36</v>
      </c>
      <c r="R5" s="133" t="s">
        <v>37</v>
      </c>
      <c r="S5" s="133" t="s">
        <v>38</v>
      </c>
      <c r="T5" s="133" t="s">
        <v>39</v>
      </c>
      <c r="U5" s="133" t="s">
        <v>36</v>
      </c>
      <c r="V5" s="133" t="s">
        <v>37</v>
      </c>
      <c r="W5" s="133" t="s">
        <v>38</v>
      </c>
      <c r="X5" s="133" t="s">
        <v>39</v>
      </c>
      <c r="Y5" s="133" t="s">
        <v>36</v>
      </c>
      <c r="Z5" s="133" t="s">
        <v>37</v>
      </c>
      <c r="AA5" s="133" t="s">
        <v>38</v>
      </c>
      <c r="AB5" s="133" t="s">
        <v>39</v>
      </c>
      <c r="AC5" s="133" t="s">
        <v>36</v>
      </c>
      <c r="AD5" s="133" t="s">
        <v>37</v>
      </c>
      <c r="AE5" s="133" t="s">
        <v>38</v>
      </c>
      <c r="AF5" s="133" t="s">
        <v>39</v>
      </c>
      <c r="AG5" s="133" t="s">
        <v>36</v>
      </c>
      <c r="AH5" s="133" t="s">
        <v>37</v>
      </c>
      <c r="AI5" s="133" t="s">
        <v>38</v>
      </c>
      <c r="AJ5" s="133" t="s">
        <v>39</v>
      </c>
      <c r="AK5" s="133" t="s">
        <v>36</v>
      </c>
      <c r="AL5" s="133" t="s">
        <v>37</v>
      </c>
      <c r="AM5" s="133" t="s">
        <v>38</v>
      </c>
      <c r="AN5" s="133" t="s">
        <v>39</v>
      </c>
      <c r="AO5" s="133" t="s">
        <v>36</v>
      </c>
      <c r="AP5" s="133" t="s">
        <v>37</v>
      </c>
      <c r="AQ5" s="133" t="s">
        <v>38</v>
      </c>
      <c r="AR5" s="133" t="s">
        <v>39</v>
      </c>
      <c r="AS5" s="133" t="s">
        <v>36</v>
      </c>
      <c r="AT5" s="133" t="s">
        <v>37</v>
      </c>
      <c r="AU5" s="133" t="s">
        <v>38</v>
      </c>
      <c r="AV5" s="133" t="s">
        <v>39</v>
      </c>
      <c r="AW5" s="133" t="s">
        <v>36</v>
      </c>
      <c r="AX5" s="133" t="s">
        <v>37</v>
      </c>
      <c r="AY5" s="133" t="s">
        <v>38</v>
      </c>
      <c r="AZ5" s="133" t="s">
        <v>39</v>
      </c>
      <c r="BA5" s="175">
        <f>H6+L6+P6+T6+X6+AB6+AF6+AJ6+AN6+AR6+AV6+AZ6</f>
        <v>46</v>
      </c>
      <c r="BB5" s="191">
        <f>BC5*2</f>
        <v>0.45999999999999991</v>
      </c>
      <c r="BC5" s="191">
        <f>H9+L9+P9+T9+X9+AB9+AF9+AJ9+AN9+AR9+AV9+AZ9</f>
        <v>0.22999999999999995</v>
      </c>
    </row>
    <row r="6" spans="1:59" ht="60" customHeight="1">
      <c r="A6" s="180"/>
      <c r="B6" s="180"/>
      <c r="C6" s="135" t="s">
        <v>57</v>
      </c>
      <c r="D6" s="136" t="s">
        <v>92</v>
      </c>
      <c r="E6" s="137">
        <v>1</v>
      </c>
      <c r="F6" s="137">
        <v>1</v>
      </c>
      <c r="G6" s="137">
        <v>1</v>
      </c>
      <c r="H6" s="137">
        <f>SUM(E6:G6)</f>
        <v>3</v>
      </c>
      <c r="I6" s="137">
        <v>1</v>
      </c>
      <c r="J6" s="137">
        <v>1</v>
      </c>
      <c r="K6" s="137">
        <v>1</v>
      </c>
      <c r="L6" s="137">
        <f>SUM(I6:K6)</f>
        <v>3</v>
      </c>
      <c r="M6" s="137">
        <v>1</v>
      </c>
      <c r="N6" s="137">
        <v>2</v>
      </c>
      <c r="O6" s="137">
        <v>1</v>
      </c>
      <c r="P6" s="137">
        <f>SUM(M6:O6)</f>
        <v>4</v>
      </c>
      <c r="Q6" s="137">
        <v>1</v>
      </c>
      <c r="R6" s="137">
        <v>2</v>
      </c>
      <c r="S6" s="137">
        <v>1</v>
      </c>
      <c r="T6" s="137">
        <f t="shared" ref="T6" si="0">SUM(Q6:S6)</f>
        <v>4</v>
      </c>
      <c r="U6" s="137">
        <v>1</v>
      </c>
      <c r="V6" s="137">
        <v>2</v>
      </c>
      <c r="W6" s="137">
        <v>1</v>
      </c>
      <c r="X6" s="137">
        <f t="shared" ref="X6" si="1">SUM(U6:W6)</f>
        <v>4</v>
      </c>
      <c r="Y6" s="137">
        <v>1</v>
      </c>
      <c r="Z6" s="137">
        <v>2</v>
      </c>
      <c r="AA6" s="137">
        <v>1</v>
      </c>
      <c r="AB6" s="137">
        <f t="shared" ref="AB6" si="2">SUM(Y6:AA6)</f>
        <v>4</v>
      </c>
      <c r="AC6" s="137">
        <v>1</v>
      </c>
      <c r="AD6" s="137">
        <v>2</v>
      </c>
      <c r="AE6" s="137">
        <v>1</v>
      </c>
      <c r="AF6" s="137">
        <f t="shared" ref="AF6" si="3">SUM(AC6:AE6)</f>
        <v>4</v>
      </c>
      <c r="AG6" s="137">
        <v>1</v>
      </c>
      <c r="AH6" s="137">
        <v>2</v>
      </c>
      <c r="AI6" s="137">
        <v>1</v>
      </c>
      <c r="AJ6" s="137">
        <f t="shared" ref="AJ6" si="4">SUM(AG6:AI6)</f>
        <v>4</v>
      </c>
      <c r="AK6" s="137">
        <v>1</v>
      </c>
      <c r="AL6" s="137">
        <v>2</v>
      </c>
      <c r="AM6" s="137">
        <v>1</v>
      </c>
      <c r="AN6" s="137">
        <f t="shared" ref="AN6" si="5">SUM(AK6:AM6)</f>
        <v>4</v>
      </c>
      <c r="AO6" s="137">
        <v>1</v>
      </c>
      <c r="AP6" s="137">
        <v>2</v>
      </c>
      <c r="AQ6" s="137">
        <v>1</v>
      </c>
      <c r="AR6" s="137">
        <f t="shared" ref="AR6" si="6">SUM(AO6:AQ6)</f>
        <v>4</v>
      </c>
      <c r="AS6" s="137">
        <v>1</v>
      </c>
      <c r="AT6" s="137">
        <v>2</v>
      </c>
      <c r="AU6" s="137">
        <v>1</v>
      </c>
      <c r="AV6" s="137">
        <f t="shared" ref="AV6" si="7">SUM(AS6:AU6)</f>
        <v>4</v>
      </c>
      <c r="AW6" s="137">
        <v>1</v>
      </c>
      <c r="AX6" s="137">
        <v>2</v>
      </c>
      <c r="AY6" s="137">
        <v>1</v>
      </c>
      <c r="AZ6" s="137">
        <f t="shared" ref="AZ6" si="8">SUM(AW6:AY6)</f>
        <v>4</v>
      </c>
      <c r="BA6" s="176"/>
      <c r="BB6" s="191"/>
      <c r="BC6" s="191"/>
      <c r="BD6">
        <f>E6+I6+M6+Q6+U6+Y6+AC6+AG6+AK6+AO6+AS6+AW6</f>
        <v>12</v>
      </c>
      <c r="BE6">
        <f t="shared" ref="BE6:BF6" si="9">F6+J6+N6+R6+V6+Z6+AD6+AH6+AL6+AP6+AT6+AX6</f>
        <v>22</v>
      </c>
      <c r="BF6">
        <f t="shared" si="9"/>
        <v>12</v>
      </c>
      <c r="BG6">
        <f>H6+L6+P6+T6+X6+AB6+AF6+AJ6+AN6+AR6+AV6+AZ6</f>
        <v>46</v>
      </c>
    </row>
    <row r="7" spans="1:59" ht="45" customHeight="1">
      <c r="A7" s="180"/>
      <c r="B7" s="180"/>
      <c r="C7" s="133" t="s">
        <v>59</v>
      </c>
      <c r="D7" s="138" t="s">
        <v>93</v>
      </c>
      <c r="E7" s="180" t="s">
        <v>40</v>
      </c>
      <c r="F7" s="180"/>
      <c r="G7" s="180"/>
      <c r="H7" s="180"/>
      <c r="I7" s="180" t="s">
        <v>41</v>
      </c>
      <c r="J7" s="180"/>
      <c r="K7" s="180"/>
      <c r="L7" s="180"/>
      <c r="M7" s="180" t="s">
        <v>42</v>
      </c>
      <c r="N7" s="180"/>
      <c r="O7" s="180"/>
      <c r="P7" s="180"/>
      <c r="Q7" s="180" t="s">
        <v>43</v>
      </c>
      <c r="R7" s="180"/>
      <c r="S7" s="180"/>
      <c r="T7" s="180"/>
      <c r="U7" s="180" t="s">
        <v>44</v>
      </c>
      <c r="V7" s="180"/>
      <c r="W7" s="180"/>
      <c r="X7" s="180"/>
      <c r="Y7" s="180" t="s">
        <v>45</v>
      </c>
      <c r="Z7" s="180"/>
      <c r="AA7" s="180"/>
      <c r="AB7" s="180"/>
      <c r="AC7" s="180" t="s">
        <v>46</v>
      </c>
      <c r="AD7" s="180"/>
      <c r="AE7" s="180"/>
      <c r="AF7" s="180"/>
      <c r="AG7" s="180" t="s">
        <v>47</v>
      </c>
      <c r="AH7" s="180"/>
      <c r="AI7" s="180"/>
      <c r="AJ7" s="180"/>
      <c r="AK7" s="180" t="s">
        <v>48</v>
      </c>
      <c r="AL7" s="180"/>
      <c r="AM7" s="180"/>
      <c r="AN7" s="180"/>
      <c r="AO7" s="180" t="s">
        <v>49</v>
      </c>
      <c r="AP7" s="180"/>
      <c r="AQ7" s="180"/>
      <c r="AR7" s="180"/>
      <c r="AS7" s="180" t="s">
        <v>50</v>
      </c>
      <c r="AT7" s="180"/>
      <c r="AU7" s="180"/>
      <c r="AV7" s="180"/>
      <c r="AW7" s="180" t="s">
        <v>51</v>
      </c>
      <c r="AX7" s="180"/>
      <c r="AY7" s="180"/>
      <c r="AZ7" s="180"/>
      <c r="BA7" s="176"/>
      <c r="BB7" s="191"/>
      <c r="BC7" s="191"/>
    </row>
    <row r="8" spans="1:59" ht="62.25" customHeight="1">
      <c r="A8" s="180"/>
      <c r="B8" s="180"/>
      <c r="C8" s="133" t="s">
        <v>52</v>
      </c>
      <c r="D8" s="139">
        <v>800</v>
      </c>
      <c r="E8" s="133" t="s">
        <v>36</v>
      </c>
      <c r="F8" s="133" t="s">
        <v>37</v>
      </c>
      <c r="G8" s="133" t="s">
        <v>38</v>
      </c>
      <c r="H8" s="133" t="s">
        <v>39</v>
      </c>
      <c r="I8" s="133" t="s">
        <v>36</v>
      </c>
      <c r="J8" s="133" t="s">
        <v>37</v>
      </c>
      <c r="K8" s="133" t="s">
        <v>38</v>
      </c>
      <c r="L8" s="133" t="s">
        <v>39</v>
      </c>
      <c r="M8" s="133" t="s">
        <v>36</v>
      </c>
      <c r="N8" s="133" t="s">
        <v>37</v>
      </c>
      <c r="O8" s="133" t="s">
        <v>38</v>
      </c>
      <c r="P8" s="133" t="s">
        <v>39</v>
      </c>
      <c r="Q8" s="133" t="s">
        <v>36</v>
      </c>
      <c r="R8" s="133" t="s">
        <v>37</v>
      </c>
      <c r="S8" s="133" t="s">
        <v>38</v>
      </c>
      <c r="T8" s="133" t="s">
        <v>39</v>
      </c>
      <c r="U8" s="133" t="s">
        <v>36</v>
      </c>
      <c r="V8" s="133" t="s">
        <v>37</v>
      </c>
      <c r="W8" s="133" t="s">
        <v>38</v>
      </c>
      <c r="X8" s="133" t="s">
        <v>39</v>
      </c>
      <c r="Y8" s="133" t="s">
        <v>36</v>
      </c>
      <c r="Z8" s="133" t="s">
        <v>37</v>
      </c>
      <c r="AA8" s="133" t="s">
        <v>38</v>
      </c>
      <c r="AB8" s="133" t="s">
        <v>39</v>
      </c>
      <c r="AC8" s="133" t="s">
        <v>36</v>
      </c>
      <c r="AD8" s="133" t="s">
        <v>37</v>
      </c>
      <c r="AE8" s="133" t="s">
        <v>38</v>
      </c>
      <c r="AF8" s="133" t="s">
        <v>39</v>
      </c>
      <c r="AG8" s="133" t="s">
        <v>36</v>
      </c>
      <c r="AH8" s="133" t="s">
        <v>37</v>
      </c>
      <c r="AI8" s="133" t="s">
        <v>38</v>
      </c>
      <c r="AJ8" s="133" t="s">
        <v>39</v>
      </c>
      <c r="AK8" s="133" t="s">
        <v>36</v>
      </c>
      <c r="AL8" s="133" t="s">
        <v>37</v>
      </c>
      <c r="AM8" s="133" t="s">
        <v>38</v>
      </c>
      <c r="AN8" s="133" t="s">
        <v>39</v>
      </c>
      <c r="AO8" s="133" t="s">
        <v>36</v>
      </c>
      <c r="AP8" s="133" t="s">
        <v>37</v>
      </c>
      <c r="AQ8" s="133" t="s">
        <v>38</v>
      </c>
      <c r="AR8" s="133" t="s">
        <v>39</v>
      </c>
      <c r="AS8" s="133" t="s">
        <v>36</v>
      </c>
      <c r="AT8" s="133" t="s">
        <v>37</v>
      </c>
      <c r="AU8" s="133" t="s">
        <v>38</v>
      </c>
      <c r="AV8" s="133" t="s">
        <v>39</v>
      </c>
      <c r="AW8" s="133" t="s">
        <v>36</v>
      </c>
      <c r="AX8" s="133" t="s">
        <v>37</v>
      </c>
      <c r="AY8" s="133" t="s">
        <v>38</v>
      </c>
      <c r="AZ8" s="133" t="s">
        <v>39</v>
      </c>
      <c r="BA8" s="176"/>
      <c r="BB8" s="191"/>
      <c r="BC8" s="191"/>
    </row>
    <row r="9" spans="1:59" ht="89.25" customHeight="1">
      <c r="A9" s="180"/>
      <c r="B9" s="180"/>
      <c r="C9" s="133" t="s">
        <v>53</v>
      </c>
      <c r="D9" s="139">
        <v>77</v>
      </c>
      <c r="E9" s="65">
        <f>0.01*E6/4</f>
        <v>2.5000000000000001E-3</v>
      </c>
      <c r="F9" s="65">
        <f>0.02*F6/4</f>
        <v>5.0000000000000001E-3</v>
      </c>
      <c r="G9" s="65">
        <f>0.03*G6/4</f>
        <v>7.4999999999999997E-3</v>
      </c>
      <c r="H9" s="65">
        <f>E9+F9+G9</f>
        <v>1.4999999999999999E-2</v>
      </c>
      <c r="I9" s="65">
        <f>0.01*I6/4</f>
        <v>2.5000000000000001E-3</v>
      </c>
      <c r="J9" s="65">
        <f>0.02*J6/4</f>
        <v>5.0000000000000001E-3</v>
      </c>
      <c r="K9" s="65">
        <f>0.03*K6/4</f>
        <v>7.4999999999999997E-3</v>
      </c>
      <c r="L9" s="65">
        <f>I9+J9+K9</f>
        <v>1.4999999999999999E-2</v>
      </c>
      <c r="M9" s="65">
        <f>0.01*M6/4</f>
        <v>2.5000000000000001E-3</v>
      </c>
      <c r="N9" s="65">
        <f>0.02*N6/4</f>
        <v>0.01</v>
      </c>
      <c r="O9" s="65">
        <f>0.03*O6/4</f>
        <v>7.4999999999999997E-3</v>
      </c>
      <c r="P9" s="65">
        <f>M9+N9+O9</f>
        <v>0.02</v>
      </c>
      <c r="Q9" s="65">
        <f>0.01*Q6/4</f>
        <v>2.5000000000000001E-3</v>
      </c>
      <c r="R9" s="65">
        <f>0.02*R6/4</f>
        <v>0.01</v>
      </c>
      <c r="S9" s="65">
        <f>0.03*S6/4</f>
        <v>7.4999999999999997E-3</v>
      </c>
      <c r="T9" s="65">
        <f>Q9+R9+S9</f>
        <v>0.02</v>
      </c>
      <c r="U9" s="65">
        <f>0.01*U6/4</f>
        <v>2.5000000000000001E-3</v>
      </c>
      <c r="V9" s="65">
        <f>0.02*V6/4</f>
        <v>0.01</v>
      </c>
      <c r="W9" s="65">
        <f>0.03*W6/4</f>
        <v>7.4999999999999997E-3</v>
      </c>
      <c r="X9" s="65">
        <f>U9+V9+W9</f>
        <v>0.02</v>
      </c>
      <c r="Y9" s="65">
        <f>0.01*Y6/4</f>
        <v>2.5000000000000001E-3</v>
      </c>
      <c r="Z9" s="65">
        <f>0.02*Z6/4</f>
        <v>0.01</v>
      </c>
      <c r="AA9" s="65">
        <f>0.03*AA6/4</f>
        <v>7.4999999999999997E-3</v>
      </c>
      <c r="AB9" s="65">
        <f>Y9+Z9+AA9</f>
        <v>0.02</v>
      </c>
      <c r="AC9" s="65">
        <f>0.01*AC6/4</f>
        <v>2.5000000000000001E-3</v>
      </c>
      <c r="AD9" s="65">
        <f>0.02*AD6/4</f>
        <v>0.01</v>
      </c>
      <c r="AE9" s="65">
        <f>0.03*AE6/4</f>
        <v>7.4999999999999997E-3</v>
      </c>
      <c r="AF9" s="65">
        <f>AC9+AD9+AE9</f>
        <v>0.02</v>
      </c>
      <c r="AG9" s="65">
        <f>0.01*AG6/4</f>
        <v>2.5000000000000001E-3</v>
      </c>
      <c r="AH9" s="65">
        <f>0.02*AH6/4</f>
        <v>0.01</v>
      </c>
      <c r="AI9" s="65">
        <f>0.03*AI6/4</f>
        <v>7.4999999999999997E-3</v>
      </c>
      <c r="AJ9" s="65">
        <f>AG9+AH9+AI9</f>
        <v>0.02</v>
      </c>
      <c r="AK9" s="65">
        <f>0.01*AK6/4</f>
        <v>2.5000000000000001E-3</v>
      </c>
      <c r="AL9" s="65">
        <f>0.02*AL6/4</f>
        <v>0.01</v>
      </c>
      <c r="AM9" s="65">
        <f>0.03*AM6/4</f>
        <v>7.4999999999999997E-3</v>
      </c>
      <c r="AN9" s="65">
        <f>AK9+AL9+AM9</f>
        <v>0.02</v>
      </c>
      <c r="AO9" s="65">
        <f>0.01*AO6/4</f>
        <v>2.5000000000000001E-3</v>
      </c>
      <c r="AP9" s="65">
        <f>0.02*AP6/4</f>
        <v>0.01</v>
      </c>
      <c r="AQ9" s="65">
        <f>0.03*AQ6/4</f>
        <v>7.4999999999999997E-3</v>
      </c>
      <c r="AR9" s="65">
        <f>AO9+AP9+AQ9</f>
        <v>0.02</v>
      </c>
      <c r="AS9" s="65">
        <f>0.01*AS6/4</f>
        <v>2.5000000000000001E-3</v>
      </c>
      <c r="AT9" s="65">
        <f>0.02*AT6/4</f>
        <v>0.01</v>
      </c>
      <c r="AU9" s="65">
        <f>0.03*AU6/4</f>
        <v>7.4999999999999997E-3</v>
      </c>
      <c r="AV9" s="65">
        <f>AS9+AT9+AU9</f>
        <v>0.02</v>
      </c>
      <c r="AW9" s="65">
        <f>0.01*AW6/4</f>
        <v>2.5000000000000001E-3</v>
      </c>
      <c r="AX9" s="65">
        <f>0.02*AX6/4</f>
        <v>0.01</v>
      </c>
      <c r="AY9" s="65">
        <f>0.03*AY6/4</f>
        <v>7.4999999999999997E-3</v>
      </c>
      <c r="AZ9" s="65">
        <f>AW9+AX9+AY9</f>
        <v>0.02</v>
      </c>
      <c r="BA9" s="177"/>
      <c r="BB9" s="191"/>
      <c r="BC9" s="191"/>
    </row>
    <row r="10" spans="1:59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"/>
  <sheetViews>
    <sheetView topLeftCell="A7" zoomScale="90" zoomScaleNormal="90" workbookViewId="0">
      <selection activeCell="AZ9" sqref="E9:AZ9"/>
    </sheetView>
  </sheetViews>
  <sheetFormatPr defaultColWidth="9" defaultRowHeight="14.4"/>
  <cols>
    <col min="1" max="2" width="2.33203125" customWidth="1"/>
    <col min="3" max="3" width="3.77734375" customWidth="1"/>
    <col min="4" max="4" width="5.6640625" customWidth="1"/>
    <col min="5" max="52" width="2.33203125" customWidth="1"/>
    <col min="53" max="53" width="4" customWidth="1"/>
    <col min="54" max="54" width="3.88671875" customWidth="1"/>
    <col min="55" max="55" width="3.77734375" customWidth="1"/>
  </cols>
  <sheetData>
    <row r="1" spans="1:58" ht="18.75" customHeight="1">
      <c r="A1" s="121"/>
      <c r="B1" s="121"/>
      <c r="C1" s="122"/>
      <c r="D1" s="122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</row>
    <row r="2" spans="1:58" ht="25.5" customHeight="1">
      <c r="A2" s="178" t="s">
        <v>17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</row>
    <row r="3" spans="1:58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67" t="s">
        <v>2</v>
      </c>
      <c r="AE3" s="167"/>
      <c r="AF3" s="167"/>
      <c r="AG3" s="167"/>
      <c r="AH3" s="167"/>
      <c r="AI3" s="167"/>
      <c r="AJ3" s="167"/>
      <c r="AK3" s="167"/>
      <c r="AL3" s="167"/>
      <c r="AM3" s="83"/>
      <c r="AN3" s="82"/>
      <c r="AO3" s="82"/>
      <c r="AP3" s="82"/>
      <c r="AQ3" s="82"/>
      <c r="AR3" s="167" t="s">
        <v>3</v>
      </c>
      <c r="AS3" s="167"/>
      <c r="AT3" s="167"/>
      <c r="AU3" s="167"/>
      <c r="AV3" s="167"/>
      <c r="AW3" s="167"/>
      <c r="AX3" s="167"/>
      <c r="AY3" s="167"/>
      <c r="AZ3" s="79"/>
      <c r="BA3" s="79"/>
      <c r="BB3" s="84"/>
      <c r="BC3" s="84"/>
    </row>
    <row r="4" spans="1:58" ht="66.75" customHeight="1">
      <c r="A4" s="124" t="s">
        <v>4</v>
      </c>
      <c r="B4" s="124" t="s">
        <v>5</v>
      </c>
      <c r="C4" s="124" t="s">
        <v>18</v>
      </c>
      <c r="D4" s="124" t="s">
        <v>94</v>
      </c>
      <c r="E4" s="187" t="s">
        <v>20</v>
      </c>
      <c r="F4" s="187"/>
      <c r="G4" s="187"/>
      <c r="H4" s="187"/>
      <c r="I4" s="187" t="s">
        <v>21</v>
      </c>
      <c r="J4" s="187"/>
      <c r="K4" s="187"/>
      <c r="L4" s="187"/>
      <c r="M4" s="187" t="s">
        <v>22</v>
      </c>
      <c r="N4" s="187"/>
      <c r="O4" s="187"/>
      <c r="P4" s="187"/>
      <c r="Q4" s="187" t="s">
        <v>23</v>
      </c>
      <c r="R4" s="187"/>
      <c r="S4" s="187"/>
      <c r="T4" s="187"/>
      <c r="U4" s="187" t="s">
        <v>24</v>
      </c>
      <c r="V4" s="187"/>
      <c r="W4" s="187"/>
      <c r="X4" s="187"/>
      <c r="Y4" s="187" t="s">
        <v>25</v>
      </c>
      <c r="Z4" s="187"/>
      <c r="AA4" s="187"/>
      <c r="AB4" s="187"/>
      <c r="AC4" s="187" t="s">
        <v>26</v>
      </c>
      <c r="AD4" s="187"/>
      <c r="AE4" s="187"/>
      <c r="AF4" s="187"/>
      <c r="AG4" s="189" t="s">
        <v>27</v>
      </c>
      <c r="AH4" s="189"/>
      <c r="AI4" s="189"/>
      <c r="AJ4" s="189"/>
      <c r="AK4" s="187" t="s">
        <v>28</v>
      </c>
      <c r="AL4" s="187"/>
      <c r="AM4" s="187"/>
      <c r="AN4" s="187"/>
      <c r="AO4" s="187" t="s">
        <v>29</v>
      </c>
      <c r="AP4" s="187"/>
      <c r="AQ4" s="187"/>
      <c r="AR4" s="187"/>
      <c r="AS4" s="187" t="s">
        <v>30</v>
      </c>
      <c r="AT4" s="187"/>
      <c r="AU4" s="187"/>
      <c r="AV4" s="187"/>
      <c r="AW4" s="187" t="s">
        <v>31</v>
      </c>
      <c r="AX4" s="187"/>
      <c r="AY4" s="187"/>
      <c r="AZ4" s="187"/>
      <c r="BA4" s="124" t="s">
        <v>32</v>
      </c>
      <c r="BB4" s="124" t="s">
        <v>33</v>
      </c>
      <c r="BC4" s="124" t="s">
        <v>34</v>
      </c>
    </row>
    <row r="5" spans="1:58" ht="50.25" customHeight="1">
      <c r="A5" s="187" t="s">
        <v>95</v>
      </c>
      <c r="B5" s="187" t="s">
        <v>15</v>
      </c>
      <c r="C5" s="124" t="s">
        <v>55</v>
      </c>
      <c r="D5" s="125" t="s">
        <v>96</v>
      </c>
      <c r="E5" s="124" t="s">
        <v>36</v>
      </c>
      <c r="F5" s="124" t="s">
        <v>37</v>
      </c>
      <c r="G5" s="124" t="s">
        <v>38</v>
      </c>
      <c r="H5" s="124" t="s">
        <v>39</v>
      </c>
      <c r="I5" s="124" t="s">
        <v>36</v>
      </c>
      <c r="J5" s="124" t="s">
        <v>37</v>
      </c>
      <c r="K5" s="124" t="s">
        <v>38</v>
      </c>
      <c r="L5" s="124" t="s">
        <v>39</v>
      </c>
      <c r="M5" s="124" t="s">
        <v>36</v>
      </c>
      <c r="N5" s="124" t="s">
        <v>37</v>
      </c>
      <c r="O5" s="124" t="s">
        <v>38</v>
      </c>
      <c r="P5" s="124" t="s">
        <v>39</v>
      </c>
      <c r="Q5" s="124" t="s">
        <v>36</v>
      </c>
      <c r="R5" s="124" t="s">
        <v>37</v>
      </c>
      <c r="S5" s="124" t="s">
        <v>38</v>
      </c>
      <c r="T5" s="124" t="s">
        <v>39</v>
      </c>
      <c r="U5" s="124" t="s">
        <v>36</v>
      </c>
      <c r="V5" s="124" t="s">
        <v>37</v>
      </c>
      <c r="W5" s="124" t="s">
        <v>38</v>
      </c>
      <c r="X5" s="124" t="s">
        <v>39</v>
      </c>
      <c r="Y5" s="124" t="s">
        <v>36</v>
      </c>
      <c r="Z5" s="124" t="s">
        <v>37</v>
      </c>
      <c r="AA5" s="124" t="s">
        <v>38</v>
      </c>
      <c r="AB5" s="124" t="s">
        <v>39</v>
      </c>
      <c r="AC5" s="124" t="s">
        <v>36</v>
      </c>
      <c r="AD5" s="124" t="s">
        <v>37</v>
      </c>
      <c r="AE5" s="124" t="s">
        <v>38</v>
      </c>
      <c r="AF5" s="124" t="s">
        <v>39</v>
      </c>
      <c r="AG5" s="124" t="s">
        <v>36</v>
      </c>
      <c r="AH5" s="124" t="s">
        <v>37</v>
      </c>
      <c r="AI5" s="124" t="s">
        <v>38</v>
      </c>
      <c r="AJ5" s="124" t="s">
        <v>39</v>
      </c>
      <c r="AK5" s="124" t="s">
        <v>36</v>
      </c>
      <c r="AL5" s="124" t="s">
        <v>37</v>
      </c>
      <c r="AM5" s="124" t="s">
        <v>38</v>
      </c>
      <c r="AN5" s="124" t="s">
        <v>39</v>
      </c>
      <c r="AO5" s="124" t="s">
        <v>36</v>
      </c>
      <c r="AP5" s="124" t="s">
        <v>37</v>
      </c>
      <c r="AQ5" s="124" t="s">
        <v>38</v>
      </c>
      <c r="AR5" s="124" t="s">
        <v>39</v>
      </c>
      <c r="AS5" s="124" t="s">
        <v>36</v>
      </c>
      <c r="AT5" s="124" t="s">
        <v>37</v>
      </c>
      <c r="AU5" s="124" t="s">
        <v>38</v>
      </c>
      <c r="AV5" s="124" t="s">
        <v>39</v>
      </c>
      <c r="AW5" s="124" t="s">
        <v>36</v>
      </c>
      <c r="AX5" s="124" t="s">
        <v>37</v>
      </c>
      <c r="AY5" s="124" t="s">
        <v>38</v>
      </c>
      <c r="AZ5" s="124" t="s">
        <v>39</v>
      </c>
      <c r="BA5" s="175">
        <f>H6+L6+P6+T6+X6+AB6+AF6+AJ6+AN6+AR6+AV6+AZ6</f>
        <v>44</v>
      </c>
      <c r="BB5" s="179">
        <f>BC5*2</f>
        <v>0.6</v>
      </c>
      <c r="BC5" s="179">
        <f>H9+L9+P9+T9+X9+AB9+AF9+AJ9+AN9+AR9+AV9+AZ9</f>
        <v>0.3</v>
      </c>
    </row>
    <row r="6" spans="1:58" ht="60" customHeight="1">
      <c r="A6" s="187"/>
      <c r="B6" s="187"/>
      <c r="C6" s="126" t="s">
        <v>57</v>
      </c>
      <c r="D6" s="98" t="s">
        <v>97</v>
      </c>
      <c r="E6" s="127"/>
      <c r="F6" s="127" t="s">
        <v>35</v>
      </c>
      <c r="G6" s="127" t="s">
        <v>71</v>
      </c>
      <c r="H6" s="127" t="s">
        <v>82</v>
      </c>
      <c r="I6" s="127"/>
      <c r="J6" s="127" t="s">
        <v>35</v>
      </c>
      <c r="K6" s="127" t="s">
        <v>71</v>
      </c>
      <c r="L6" s="127" t="s">
        <v>82</v>
      </c>
      <c r="M6" s="127"/>
      <c r="N6" s="127" t="s">
        <v>35</v>
      </c>
      <c r="O6" s="127" t="s">
        <v>71</v>
      </c>
      <c r="P6" s="127" t="s">
        <v>82</v>
      </c>
      <c r="Q6" s="127"/>
      <c r="R6" s="127" t="s">
        <v>35</v>
      </c>
      <c r="S6" s="127" t="s">
        <v>71</v>
      </c>
      <c r="T6" s="127" t="s">
        <v>82</v>
      </c>
      <c r="U6" s="127"/>
      <c r="V6" s="127" t="s">
        <v>35</v>
      </c>
      <c r="W6" s="127" t="s">
        <v>71</v>
      </c>
      <c r="X6" s="127" t="s">
        <v>82</v>
      </c>
      <c r="Y6" s="127"/>
      <c r="Z6" s="127" t="s">
        <v>35</v>
      </c>
      <c r="AA6" s="127" t="s">
        <v>71</v>
      </c>
      <c r="AB6" s="127" t="s">
        <v>82</v>
      </c>
      <c r="AC6" s="127"/>
      <c r="AD6" s="127" t="s">
        <v>35</v>
      </c>
      <c r="AE6" s="127" t="s">
        <v>71</v>
      </c>
      <c r="AF6" s="127" t="s">
        <v>82</v>
      </c>
      <c r="AG6" s="127"/>
      <c r="AH6" s="127" t="s">
        <v>35</v>
      </c>
      <c r="AI6" s="127" t="s">
        <v>71</v>
      </c>
      <c r="AJ6" s="127" t="s">
        <v>82</v>
      </c>
      <c r="AK6" s="127" t="s">
        <v>98</v>
      </c>
      <c r="AL6" s="127" t="s">
        <v>35</v>
      </c>
      <c r="AM6" s="127" t="s">
        <v>64</v>
      </c>
      <c r="AN6" s="127" t="s">
        <v>71</v>
      </c>
      <c r="AO6" s="127" t="s">
        <v>98</v>
      </c>
      <c r="AP6" s="127" t="s">
        <v>35</v>
      </c>
      <c r="AQ6" s="127" t="s">
        <v>64</v>
      </c>
      <c r="AR6" s="127" t="s">
        <v>71</v>
      </c>
      <c r="AS6" s="127" t="s">
        <v>98</v>
      </c>
      <c r="AT6" s="127" t="s">
        <v>35</v>
      </c>
      <c r="AU6" s="127" t="s">
        <v>64</v>
      </c>
      <c r="AV6" s="127" t="s">
        <v>71</v>
      </c>
      <c r="AW6" s="127" t="s">
        <v>98</v>
      </c>
      <c r="AX6" s="127" t="s">
        <v>35</v>
      </c>
      <c r="AY6" s="127" t="s">
        <v>64</v>
      </c>
      <c r="AZ6" s="127" t="s">
        <v>71</v>
      </c>
      <c r="BA6" s="176"/>
      <c r="BB6" s="179"/>
      <c r="BC6" s="179"/>
      <c r="BD6">
        <f>E6+I6+M6+Q6+U6+Y6+AC6+AG6+AK6+AO6+AS6+AW6</f>
        <v>0</v>
      </c>
      <c r="BE6">
        <f t="shared" ref="BE6:BF6" si="0">F6+J6+N6+R6+V6+Z6+AD6+AH6+AL6+AP6+AT6+AX6</f>
        <v>12</v>
      </c>
      <c r="BF6">
        <f t="shared" si="0"/>
        <v>32</v>
      </c>
    </row>
    <row r="7" spans="1:58" ht="45" customHeight="1">
      <c r="A7" s="187"/>
      <c r="B7" s="187"/>
      <c r="C7" s="124" t="s">
        <v>59</v>
      </c>
      <c r="D7" s="100" t="s">
        <v>99</v>
      </c>
      <c r="E7" s="187" t="s">
        <v>40</v>
      </c>
      <c r="F7" s="187"/>
      <c r="G7" s="187"/>
      <c r="H7" s="187"/>
      <c r="I7" s="187" t="s">
        <v>41</v>
      </c>
      <c r="J7" s="187"/>
      <c r="K7" s="187"/>
      <c r="L7" s="187"/>
      <c r="M7" s="187" t="s">
        <v>42</v>
      </c>
      <c r="N7" s="187"/>
      <c r="O7" s="187"/>
      <c r="P7" s="187"/>
      <c r="Q7" s="187" t="s">
        <v>43</v>
      </c>
      <c r="R7" s="187"/>
      <c r="S7" s="187"/>
      <c r="T7" s="187"/>
      <c r="U7" s="187" t="s">
        <v>44</v>
      </c>
      <c r="V7" s="187"/>
      <c r="W7" s="187"/>
      <c r="X7" s="187"/>
      <c r="Y7" s="187" t="s">
        <v>45</v>
      </c>
      <c r="Z7" s="187"/>
      <c r="AA7" s="187"/>
      <c r="AB7" s="187"/>
      <c r="AC7" s="187" t="s">
        <v>46</v>
      </c>
      <c r="AD7" s="187"/>
      <c r="AE7" s="187"/>
      <c r="AF7" s="187"/>
      <c r="AG7" s="187" t="s">
        <v>47</v>
      </c>
      <c r="AH7" s="187"/>
      <c r="AI7" s="187"/>
      <c r="AJ7" s="187"/>
      <c r="AK7" s="187" t="s">
        <v>48</v>
      </c>
      <c r="AL7" s="187"/>
      <c r="AM7" s="187"/>
      <c r="AN7" s="187"/>
      <c r="AO7" s="187" t="s">
        <v>49</v>
      </c>
      <c r="AP7" s="187"/>
      <c r="AQ7" s="187"/>
      <c r="AR7" s="187"/>
      <c r="AS7" s="187" t="s">
        <v>50</v>
      </c>
      <c r="AT7" s="187"/>
      <c r="AU7" s="187"/>
      <c r="AV7" s="187"/>
      <c r="AW7" s="187" t="s">
        <v>51</v>
      </c>
      <c r="AX7" s="187"/>
      <c r="AY7" s="187"/>
      <c r="AZ7" s="187"/>
      <c r="BA7" s="176"/>
      <c r="BB7" s="179"/>
      <c r="BC7" s="179"/>
    </row>
    <row r="8" spans="1:58" ht="62.25" customHeight="1">
      <c r="A8" s="187"/>
      <c r="B8" s="187"/>
      <c r="C8" s="124" t="s">
        <v>52</v>
      </c>
      <c r="D8" s="128" t="s">
        <v>100</v>
      </c>
      <c r="E8" s="124" t="s">
        <v>36</v>
      </c>
      <c r="F8" s="124" t="s">
        <v>37</v>
      </c>
      <c r="G8" s="124" t="s">
        <v>38</v>
      </c>
      <c r="H8" s="129" t="s">
        <v>39</v>
      </c>
      <c r="I8" s="124" t="s">
        <v>36</v>
      </c>
      <c r="J8" s="124" t="s">
        <v>37</v>
      </c>
      <c r="K8" s="124" t="s">
        <v>38</v>
      </c>
      <c r="L8" s="129" t="s">
        <v>39</v>
      </c>
      <c r="M8" s="124" t="s">
        <v>36</v>
      </c>
      <c r="N8" s="124" t="s">
        <v>37</v>
      </c>
      <c r="O8" s="124" t="s">
        <v>38</v>
      </c>
      <c r="P8" s="129" t="s">
        <v>39</v>
      </c>
      <c r="Q8" s="124" t="s">
        <v>36</v>
      </c>
      <c r="R8" s="124" t="s">
        <v>37</v>
      </c>
      <c r="S8" s="124" t="s">
        <v>38</v>
      </c>
      <c r="T8" s="129" t="s">
        <v>39</v>
      </c>
      <c r="U8" s="124" t="s">
        <v>36</v>
      </c>
      <c r="V8" s="124" t="s">
        <v>37</v>
      </c>
      <c r="W8" s="124" t="s">
        <v>38</v>
      </c>
      <c r="X8" s="129" t="s">
        <v>39</v>
      </c>
      <c r="Y8" s="124" t="s">
        <v>36</v>
      </c>
      <c r="Z8" s="124" t="s">
        <v>37</v>
      </c>
      <c r="AA8" s="124" t="s">
        <v>38</v>
      </c>
      <c r="AB8" s="129" t="s">
        <v>39</v>
      </c>
      <c r="AC8" s="124" t="s">
        <v>36</v>
      </c>
      <c r="AD8" s="124" t="s">
        <v>37</v>
      </c>
      <c r="AE8" s="124" t="s">
        <v>38</v>
      </c>
      <c r="AF8" s="129" t="s">
        <v>39</v>
      </c>
      <c r="AG8" s="124" t="s">
        <v>36</v>
      </c>
      <c r="AH8" s="124" t="s">
        <v>37</v>
      </c>
      <c r="AI8" s="124" t="s">
        <v>38</v>
      </c>
      <c r="AJ8" s="129" t="s">
        <v>39</v>
      </c>
      <c r="AK8" s="124" t="s">
        <v>36</v>
      </c>
      <c r="AL8" s="124" t="s">
        <v>37</v>
      </c>
      <c r="AM8" s="124" t="s">
        <v>38</v>
      </c>
      <c r="AN8" s="129" t="s">
        <v>39</v>
      </c>
      <c r="AO8" s="124" t="s">
        <v>36</v>
      </c>
      <c r="AP8" s="124" t="s">
        <v>37</v>
      </c>
      <c r="AQ8" s="124" t="s">
        <v>38</v>
      </c>
      <c r="AR8" s="129" t="s">
        <v>39</v>
      </c>
      <c r="AS8" s="124" t="s">
        <v>36</v>
      </c>
      <c r="AT8" s="124" t="s">
        <v>37</v>
      </c>
      <c r="AU8" s="124" t="s">
        <v>38</v>
      </c>
      <c r="AV8" s="129" t="s">
        <v>39</v>
      </c>
      <c r="AW8" s="124" t="s">
        <v>36</v>
      </c>
      <c r="AX8" s="124" t="s">
        <v>37</v>
      </c>
      <c r="AY8" s="124" t="s">
        <v>38</v>
      </c>
      <c r="AZ8" s="129" t="s">
        <v>39</v>
      </c>
      <c r="BA8" s="176"/>
      <c r="BB8" s="179"/>
      <c r="BC8" s="179"/>
    </row>
    <row r="9" spans="1:58" ht="89.25" customHeight="1">
      <c r="A9" s="187"/>
      <c r="B9" s="187"/>
      <c r="C9" s="124" t="s">
        <v>53</v>
      </c>
      <c r="D9" s="128" t="s">
        <v>101</v>
      </c>
      <c r="E9" s="48">
        <f>0.01*E6/4</f>
        <v>0</v>
      </c>
      <c r="F9" s="48">
        <f>0.02*F6/4</f>
        <v>5.0000000000000001E-3</v>
      </c>
      <c r="G9" s="48">
        <f>0.03*G6/4</f>
        <v>2.2499999999999999E-2</v>
      </c>
      <c r="H9" s="130">
        <f>E9+F9+G9</f>
        <v>2.75E-2</v>
      </c>
      <c r="I9" s="48">
        <f>0.01*I6/4</f>
        <v>0</v>
      </c>
      <c r="J9" s="48">
        <f>0.02*J6/4</f>
        <v>5.0000000000000001E-3</v>
      </c>
      <c r="K9" s="48">
        <f>0.03*K6/4</f>
        <v>2.2499999999999999E-2</v>
      </c>
      <c r="L9" s="130">
        <f>I9+J9+K9</f>
        <v>2.75E-2</v>
      </c>
      <c r="M9" s="48">
        <f>0.01*M6/4</f>
        <v>0</v>
      </c>
      <c r="N9" s="48">
        <f>0.02*N6/4</f>
        <v>5.0000000000000001E-3</v>
      </c>
      <c r="O9" s="48">
        <f>0.03*O6/4</f>
        <v>2.2499999999999999E-2</v>
      </c>
      <c r="P9" s="130">
        <f>M9+N9+O9</f>
        <v>2.75E-2</v>
      </c>
      <c r="Q9" s="48">
        <f>0.01*Q6/4</f>
        <v>0</v>
      </c>
      <c r="R9" s="48">
        <f>0.02*R6/4</f>
        <v>5.0000000000000001E-3</v>
      </c>
      <c r="S9" s="48">
        <f>0.03*S6/4</f>
        <v>2.2499999999999999E-2</v>
      </c>
      <c r="T9" s="130">
        <f>Q9+R9+S9</f>
        <v>2.75E-2</v>
      </c>
      <c r="U9" s="48">
        <f>0.01*U6/4</f>
        <v>0</v>
      </c>
      <c r="V9" s="48">
        <f>0.02*V6/4</f>
        <v>5.0000000000000001E-3</v>
      </c>
      <c r="W9" s="48">
        <f>0.03*W6/4</f>
        <v>2.2499999999999999E-2</v>
      </c>
      <c r="X9" s="130">
        <f>U9+V9+W9</f>
        <v>2.75E-2</v>
      </c>
      <c r="Y9" s="48">
        <f>0.01*Y6/4</f>
        <v>0</v>
      </c>
      <c r="Z9" s="48">
        <f>0.02*Z6/4</f>
        <v>5.0000000000000001E-3</v>
      </c>
      <c r="AA9" s="48">
        <f>0.03*AA6/4</f>
        <v>2.2499999999999999E-2</v>
      </c>
      <c r="AB9" s="130">
        <f>Y9+Z9+AA9</f>
        <v>2.75E-2</v>
      </c>
      <c r="AC9" s="48">
        <f>0.01*AC6/4</f>
        <v>0</v>
      </c>
      <c r="AD9" s="48">
        <f>0.02*AD6/4</f>
        <v>5.0000000000000001E-3</v>
      </c>
      <c r="AE9" s="48">
        <f>0.03*AE6/4</f>
        <v>2.2499999999999999E-2</v>
      </c>
      <c r="AF9" s="130">
        <f>AC9+AD9+AE9</f>
        <v>2.75E-2</v>
      </c>
      <c r="AG9" s="48">
        <f>0.01*AG6/4</f>
        <v>0</v>
      </c>
      <c r="AH9" s="48">
        <f>0.02*AH6/4</f>
        <v>5.0000000000000001E-3</v>
      </c>
      <c r="AI9" s="48">
        <f>0.03*AI6/4</f>
        <v>2.2499999999999999E-2</v>
      </c>
      <c r="AJ9" s="130">
        <f>AG9+AH9+AI9</f>
        <v>2.75E-2</v>
      </c>
      <c r="AK9" s="48">
        <f>0.01*AK6/4</f>
        <v>0</v>
      </c>
      <c r="AL9" s="48">
        <f>0.02*AL6/4</f>
        <v>5.0000000000000001E-3</v>
      </c>
      <c r="AM9" s="48">
        <f>0.03*AM6/4</f>
        <v>1.4999999999999999E-2</v>
      </c>
      <c r="AN9" s="130">
        <f>AK9+AL9+AM9</f>
        <v>0.02</v>
      </c>
      <c r="AO9" s="48">
        <f>0.01*AO6/4</f>
        <v>0</v>
      </c>
      <c r="AP9" s="48">
        <f>0.02*AP6/4</f>
        <v>5.0000000000000001E-3</v>
      </c>
      <c r="AQ9" s="48">
        <f>0.03*AQ6/4</f>
        <v>1.4999999999999999E-2</v>
      </c>
      <c r="AR9" s="130">
        <f>AO9+AP9+AQ9</f>
        <v>0.02</v>
      </c>
      <c r="AS9" s="48">
        <f>0.01*AS6/4</f>
        <v>0</v>
      </c>
      <c r="AT9" s="48">
        <f>0.02*AT6/4</f>
        <v>5.0000000000000001E-3</v>
      </c>
      <c r="AU9" s="48">
        <f>0.03*AU6/4</f>
        <v>1.4999999999999999E-2</v>
      </c>
      <c r="AV9" s="130">
        <f>AS9+AT9+AU9</f>
        <v>0.02</v>
      </c>
      <c r="AW9" s="48">
        <f>0.01*AW6/4</f>
        <v>0</v>
      </c>
      <c r="AX9" s="48">
        <f>0.02*AX6/4</f>
        <v>5.0000000000000001E-3</v>
      </c>
      <c r="AY9" s="48">
        <f>0.03*AY6/4</f>
        <v>1.4999999999999999E-2</v>
      </c>
      <c r="AZ9" s="130">
        <f>AW9+AX9+AY9</f>
        <v>0.02</v>
      </c>
      <c r="BA9" s="177"/>
      <c r="BB9" s="179"/>
      <c r="BC9" s="179"/>
    </row>
    <row r="10" spans="1:58" s="120" customFormat="1" ht="132.75" customHeight="1">
      <c r="E10" s="131"/>
      <c r="F10" s="131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35</vt:i4>
      </vt:variant>
      <vt:variant>
        <vt:lpstr>命名范围</vt:lpstr>
      </vt:variant>
      <vt:variant>
        <vt:i4>2</vt:i4>
      </vt:variant>
    </vt:vector>
  </HeadingPairs>
  <TitlesOfParts>
    <vt:vector size="37" baseType="lpstr">
      <vt:lpstr>2017年度双阳区养老机构补贴资金汇总表</vt:lpstr>
      <vt:lpstr>汇总</vt:lpstr>
      <vt:lpstr>1清江祥和</vt:lpstr>
      <vt:lpstr>2兴华老年公寓</vt:lpstr>
      <vt:lpstr>3德福老龄公寓</vt:lpstr>
      <vt:lpstr>4康乐园</vt:lpstr>
      <vt:lpstr>5颐养院老年公寓</vt:lpstr>
      <vt:lpstr>6人和</vt:lpstr>
      <vt:lpstr>7耄耋</vt:lpstr>
      <vt:lpstr>8可欣</vt:lpstr>
      <vt:lpstr>9东山</vt:lpstr>
      <vt:lpstr>10老来福老年公寓</vt:lpstr>
      <vt:lpstr>11心乐老年公寓</vt:lpstr>
      <vt:lpstr>12馨元老年公寓</vt:lpstr>
      <vt:lpstr>13东方老年公寓</vt:lpstr>
      <vt:lpstr>14鑫夕阳温泉康复养老院</vt:lpstr>
      <vt:lpstr>15广禾养老文华苑</vt:lpstr>
      <vt:lpstr>16德祥老年公寓</vt:lpstr>
      <vt:lpstr>17夕阳之光老年公寓</vt:lpstr>
      <vt:lpstr>19老年福星老年公寓</vt:lpstr>
      <vt:lpstr>20鸿源老年公寓</vt:lpstr>
      <vt:lpstr>21集顺老年公寓</vt:lpstr>
      <vt:lpstr>22家园老年公寓</vt:lpstr>
      <vt:lpstr>23健安居老年公寓</vt:lpstr>
      <vt:lpstr>24敬福老年公寓</vt:lpstr>
      <vt:lpstr>25良园老年公寓</vt:lpstr>
      <vt:lpstr>26明珠生态园万家福老年公寓</vt:lpstr>
      <vt:lpstr>27鑫平湖老年公寓</vt:lpstr>
      <vt:lpstr>28颐养天年老年公寓</vt:lpstr>
      <vt:lpstr>29悦和老年公寓</vt:lpstr>
      <vt:lpstr>30夕阳红老年公寓</vt:lpstr>
      <vt:lpstr>31康宁老年公寓</vt:lpstr>
      <vt:lpstr>困难老人入住机构补贴统计表</vt:lpstr>
      <vt:lpstr>一次性建设补贴</vt:lpstr>
      <vt:lpstr>Sheet1</vt:lpstr>
      <vt:lpstr>'31康宁老年公寓'!Print_Area</vt:lpstr>
      <vt:lpstr>汇总!Print_Area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2019-08-02T05:24:48Z</cp:lastPrinted>
  <dcterms:created xsi:type="dcterms:W3CDTF">2015-12-23T21:48:00Z</dcterms:created>
  <dcterms:modified xsi:type="dcterms:W3CDTF">2019-08-02T05:25:21Z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